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irl-my.sharepoint.com/personal/nstirret_enterprise-ireland_com/Documents/Desktop/"/>
    </mc:Choice>
  </mc:AlternateContent>
  <xr:revisionPtr revIDLastSave="1239" documentId="8_{036CD4A4-577C-437E-8433-CF21975F3E2E}" xr6:coauthVersionLast="47" xr6:coauthVersionMax="47" xr10:uidLastSave="{9DDB6197-66B8-4CDC-B33B-D85B21892349}"/>
  <bookViews>
    <workbookView xWindow="-120" yWindow="-120" windowWidth="28380" windowHeight="15840" tabRatio="720" activeTab="2" xr2:uid="{3E3F74D4-159D-45DF-8BB2-40FA0F555969}"/>
  </bookViews>
  <sheets>
    <sheet name="Instructions" sheetId="22" r:id="rId1"/>
    <sheet name="Claim Summary" sheetId="28" r:id="rId2"/>
    <sheet name="Checklist" sheetId="21" r:id="rId3"/>
    <sheet name="Salaries &amp; Overheads" sheetId="31" r:id="rId4"/>
    <sheet name="Travel &amp; Subsistence" sheetId="35" r:id="rId5"/>
    <sheet name="Trade Fair" sheetId="37" r:id="rId6"/>
    <sheet name="Promotional" sheetId="33" r:id="rId7"/>
    <sheet name="Org Training Programmes" sheetId="32" r:id="rId8"/>
    <sheet name="Rent" sheetId="34" r:id="rId9"/>
    <sheet name="Director Statement " sheetId="23" r:id="rId10"/>
    <sheet name="Progress Report" sheetId="30" r:id="rId11"/>
    <sheet name="Summary of Exp" sheetId="2" state="hidden" r:id="rId12"/>
  </sheets>
  <externalReferences>
    <externalReference r:id="rId13"/>
  </externalReferences>
  <definedNames>
    <definedName name="_Hlk51662228" localSheetId="10">'Progress Report'!#REF!</definedName>
    <definedName name="_Hlk55476101" localSheetId="2">Checklist!#REF!</definedName>
    <definedName name="_xlnm.Print_Area" localSheetId="2">Checklist!$B$3:$E$53</definedName>
    <definedName name="_xlnm.Print_Area" localSheetId="9">'Director Statement '!$B$4:$F$45</definedName>
    <definedName name="_xlnm.Print_Area" localSheetId="0">Instructions!$B$3:$R$40</definedName>
    <definedName name="_xlnm.Print_Area" localSheetId="10">'Progress Report'!$B$2:$F$161</definedName>
    <definedName name="_xlnm.Print_Area" localSheetId="3">'Salaries &amp; Overheads'!$A$5:$I$46</definedName>
    <definedName name="_xlnm.Print_Area" localSheetId="11">'Summary of Exp'!$A$1:$K$33</definedName>
    <definedName name="_xlnm.Print_Area" localSheetId="5">'Trade Fair'!$B$4:$J$4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31" l="1"/>
  <c r="K15" i="32"/>
  <c r="K14" i="32"/>
  <c r="F3" i="37"/>
  <c r="F2" i="37"/>
  <c r="P26" i="34"/>
  <c r="O26" i="34"/>
  <c r="N26" i="34"/>
  <c r="N24" i="34"/>
  <c r="P24" i="34" s="1"/>
  <c r="N23" i="34"/>
  <c r="P23" i="34" s="1"/>
  <c r="N22" i="34"/>
  <c r="P22" i="34" s="1"/>
  <c r="N21" i="34"/>
  <c r="P21" i="34" s="1"/>
  <c r="N20" i="34"/>
  <c r="P20" i="34" s="1"/>
  <c r="N19" i="34"/>
  <c r="P19" i="34" s="1"/>
  <c r="N18" i="34"/>
  <c r="P18" i="34" s="1"/>
  <c r="N17" i="34"/>
  <c r="P17" i="34" s="1"/>
  <c r="N16" i="34"/>
  <c r="P16" i="34" s="1"/>
  <c r="N15" i="34"/>
  <c r="P15" i="34" s="1"/>
  <c r="N14" i="34"/>
  <c r="P14" i="34" s="1"/>
  <c r="N13" i="34"/>
  <c r="P13" i="34" s="1"/>
  <c r="Q114" i="32"/>
  <c r="P15" i="32"/>
  <c r="P16" i="32"/>
  <c r="P17" i="32"/>
  <c r="P18" i="32"/>
  <c r="P19" i="32"/>
  <c r="P20" i="32"/>
  <c r="P21" i="32"/>
  <c r="P22" i="32"/>
  <c r="P23" i="32"/>
  <c r="P24" i="32"/>
  <c r="P25" i="32"/>
  <c r="P26" i="32"/>
  <c r="P27" i="32"/>
  <c r="P28" i="32"/>
  <c r="P29" i="32"/>
  <c r="P14" i="32"/>
  <c r="O37" i="33"/>
  <c r="P14" i="33"/>
  <c r="P15" i="33"/>
  <c r="P16" i="33"/>
  <c r="P17" i="33"/>
  <c r="P18" i="33"/>
  <c r="P19" i="33"/>
  <c r="P20" i="33"/>
  <c r="P21" i="33"/>
  <c r="P22" i="33"/>
  <c r="P23" i="33"/>
  <c r="P24" i="33"/>
  <c r="P25" i="33"/>
  <c r="P26" i="33"/>
  <c r="P27" i="33"/>
  <c r="P28" i="33"/>
  <c r="P29" i="33"/>
  <c r="P30" i="33"/>
  <c r="P31" i="33"/>
  <c r="P32" i="33"/>
  <c r="P33" i="33"/>
  <c r="P34" i="33"/>
  <c r="P35" i="33"/>
  <c r="N14" i="33"/>
  <c r="N15" i="33"/>
  <c r="N16" i="33"/>
  <c r="N17" i="33"/>
  <c r="N18" i="33"/>
  <c r="N19" i="33"/>
  <c r="N20" i="33"/>
  <c r="N21" i="33"/>
  <c r="N22" i="33"/>
  <c r="N23" i="33"/>
  <c r="N24" i="33"/>
  <c r="N25" i="33"/>
  <c r="N26" i="33"/>
  <c r="N27" i="33"/>
  <c r="N28" i="33"/>
  <c r="N29" i="33"/>
  <c r="N30" i="33"/>
  <c r="N31" i="33"/>
  <c r="N32" i="33"/>
  <c r="N33" i="33"/>
  <c r="N34" i="33"/>
  <c r="N35" i="33"/>
  <c r="N13" i="33"/>
  <c r="P13" i="33" s="1"/>
  <c r="N37" i="33" l="1"/>
  <c r="P37" i="33"/>
  <c r="I51" i="37" l="1"/>
  <c r="O51" i="37"/>
  <c r="O36" i="37"/>
  <c r="O22" i="37"/>
  <c r="M13" i="31"/>
  <c r="M14" i="31"/>
  <c r="M41" i="31" s="1"/>
  <c r="M15" i="31"/>
  <c r="O15" i="31" s="1"/>
  <c r="M16" i="31"/>
  <c r="O16" i="31" s="1"/>
  <c r="M17" i="31"/>
  <c r="M18" i="31"/>
  <c r="M19" i="31"/>
  <c r="O19" i="31" s="1"/>
  <c r="M20" i="31"/>
  <c r="M21" i="31"/>
  <c r="O21" i="31" s="1"/>
  <c r="M22" i="31"/>
  <c r="M23" i="31"/>
  <c r="M24" i="31"/>
  <c r="M25" i="31"/>
  <c r="M26" i="31"/>
  <c r="O26" i="31" s="1"/>
  <c r="M27" i="31"/>
  <c r="O27" i="31" s="1"/>
  <c r="M28" i="31"/>
  <c r="O28" i="31" s="1"/>
  <c r="M29" i="31"/>
  <c r="M30" i="31"/>
  <c r="M31" i="31"/>
  <c r="O31" i="31" s="1"/>
  <c r="M32" i="31"/>
  <c r="O32" i="31" s="1"/>
  <c r="M33" i="31"/>
  <c r="M34" i="31"/>
  <c r="M35" i="31"/>
  <c r="O35" i="31" s="1"/>
  <c r="M36" i="31"/>
  <c r="M37" i="31"/>
  <c r="M38" i="31"/>
  <c r="M39" i="31"/>
  <c r="M12" i="31"/>
  <c r="M11" i="31"/>
  <c r="O13" i="31"/>
  <c r="O14" i="31"/>
  <c r="O17" i="31"/>
  <c r="O18" i="31"/>
  <c r="O20" i="31"/>
  <c r="O22" i="31"/>
  <c r="O23" i="31"/>
  <c r="O24" i="31"/>
  <c r="O25" i="31"/>
  <c r="O29" i="31"/>
  <c r="O30" i="31"/>
  <c r="O33" i="31"/>
  <c r="O34" i="31"/>
  <c r="O36" i="31"/>
  <c r="O37" i="31"/>
  <c r="O38" i="31"/>
  <c r="O39" i="31"/>
  <c r="N41" i="31"/>
  <c r="C11" i="23"/>
  <c r="C8" i="30"/>
  <c r="C9" i="23"/>
  <c r="D6" i="34"/>
  <c r="D6" i="32"/>
  <c r="D6" i="33"/>
  <c r="D4" i="35"/>
  <c r="D4" i="31"/>
  <c r="C8" i="21"/>
  <c r="C7" i="21"/>
  <c r="O12" i="31" l="1"/>
  <c r="J222" i="35" l="1"/>
  <c r="K220" i="35"/>
  <c r="O220" i="35" s="1"/>
  <c r="E220" i="35"/>
  <c r="N220" i="35" s="1"/>
  <c r="K219" i="35"/>
  <c r="O219" i="35" s="1"/>
  <c r="E219" i="35"/>
  <c r="N219" i="35" s="1"/>
  <c r="K218" i="35"/>
  <c r="O218" i="35" s="1"/>
  <c r="E218" i="35"/>
  <c r="N218" i="35" s="1"/>
  <c r="K217" i="35"/>
  <c r="O217" i="35" s="1"/>
  <c r="E217" i="35"/>
  <c r="N217" i="35" s="1"/>
  <c r="K216" i="35"/>
  <c r="O216" i="35" s="1"/>
  <c r="E216" i="35"/>
  <c r="N216" i="35" s="1"/>
  <c r="K215" i="35"/>
  <c r="O215" i="35" s="1"/>
  <c r="E215" i="35"/>
  <c r="N215" i="35" s="1"/>
  <c r="K214" i="35"/>
  <c r="O214" i="35" s="1"/>
  <c r="E214" i="35"/>
  <c r="N214" i="35" s="1"/>
  <c r="K213" i="35"/>
  <c r="O213" i="35" s="1"/>
  <c r="E213" i="35"/>
  <c r="N213" i="35" s="1"/>
  <c r="K212" i="35"/>
  <c r="O212" i="35" s="1"/>
  <c r="E212" i="35"/>
  <c r="N212" i="35" s="1"/>
  <c r="K211" i="35"/>
  <c r="O211" i="35" s="1"/>
  <c r="E211" i="35"/>
  <c r="N211" i="35" s="1"/>
  <c r="K210" i="35"/>
  <c r="O210" i="35" s="1"/>
  <c r="E210" i="35"/>
  <c r="N210" i="35" s="1"/>
  <c r="K209" i="35"/>
  <c r="O209" i="35" s="1"/>
  <c r="E209" i="35"/>
  <c r="N209" i="35" s="1"/>
  <c r="K208" i="35"/>
  <c r="O208" i="35" s="1"/>
  <c r="E208" i="35"/>
  <c r="N208" i="35" s="1"/>
  <c r="K207" i="35"/>
  <c r="O207" i="35" s="1"/>
  <c r="E207" i="35"/>
  <c r="N207" i="35" s="1"/>
  <c r="K206" i="35"/>
  <c r="O206" i="35" s="1"/>
  <c r="E206" i="35"/>
  <c r="N206" i="35" s="1"/>
  <c r="K205" i="35"/>
  <c r="O205" i="35" s="1"/>
  <c r="E205" i="35"/>
  <c r="N205" i="35" s="1"/>
  <c r="K204" i="35"/>
  <c r="O204" i="35" s="1"/>
  <c r="E204" i="35"/>
  <c r="N204" i="35" s="1"/>
  <c r="K203" i="35"/>
  <c r="O203" i="35" s="1"/>
  <c r="E203" i="35"/>
  <c r="N203" i="35" s="1"/>
  <c r="K202" i="35"/>
  <c r="O202" i="35" s="1"/>
  <c r="E202" i="35"/>
  <c r="N202" i="35" s="1"/>
  <c r="K201" i="35"/>
  <c r="O201" i="35" s="1"/>
  <c r="E201" i="35"/>
  <c r="N201" i="35" s="1"/>
  <c r="K200" i="35"/>
  <c r="O200" i="35" s="1"/>
  <c r="E200" i="35"/>
  <c r="N200" i="35" s="1"/>
  <c r="K199" i="35"/>
  <c r="O199" i="35" s="1"/>
  <c r="E199" i="35"/>
  <c r="N199" i="35" s="1"/>
  <c r="K198" i="35"/>
  <c r="O198" i="35" s="1"/>
  <c r="E198" i="35"/>
  <c r="N198" i="35" s="1"/>
  <c r="K197" i="35"/>
  <c r="O197" i="35" s="1"/>
  <c r="E197" i="35"/>
  <c r="N197" i="35" s="1"/>
  <c r="K196" i="35"/>
  <c r="O196" i="35" s="1"/>
  <c r="E196" i="35"/>
  <c r="N196" i="35" s="1"/>
  <c r="K195" i="35"/>
  <c r="O195" i="35" s="1"/>
  <c r="E195" i="35"/>
  <c r="N195" i="35" s="1"/>
  <c r="K194" i="35"/>
  <c r="O194" i="35" s="1"/>
  <c r="E194" i="35"/>
  <c r="N194" i="35" s="1"/>
  <c r="K193" i="35"/>
  <c r="O193" i="35" s="1"/>
  <c r="E193" i="35"/>
  <c r="N193" i="35" s="1"/>
  <c r="K192" i="35"/>
  <c r="O192" i="35" s="1"/>
  <c r="E192" i="35"/>
  <c r="N192" i="35" s="1"/>
  <c r="K191" i="35"/>
  <c r="O191" i="35" s="1"/>
  <c r="E191" i="35"/>
  <c r="N191" i="35" s="1"/>
  <c r="K190" i="35"/>
  <c r="O190" i="35" s="1"/>
  <c r="E190" i="35"/>
  <c r="N190" i="35" s="1"/>
  <c r="K189" i="35"/>
  <c r="O189" i="35" s="1"/>
  <c r="E189" i="35"/>
  <c r="N189" i="35" s="1"/>
  <c r="K188" i="35"/>
  <c r="O188" i="35" s="1"/>
  <c r="E188" i="35"/>
  <c r="N188" i="35" s="1"/>
  <c r="K187" i="35"/>
  <c r="O187" i="35" s="1"/>
  <c r="E187" i="35"/>
  <c r="N187" i="35" s="1"/>
  <c r="K186" i="35"/>
  <c r="O186" i="35" s="1"/>
  <c r="E186" i="35"/>
  <c r="N186" i="35" s="1"/>
  <c r="K185" i="35"/>
  <c r="O185" i="35" s="1"/>
  <c r="E185" i="35"/>
  <c r="N185" i="35" s="1"/>
  <c r="K184" i="35"/>
  <c r="O184" i="35" s="1"/>
  <c r="E184" i="35"/>
  <c r="N184" i="35" s="1"/>
  <c r="K183" i="35"/>
  <c r="O183" i="35" s="1"/>
  <c r="E183" i="35"/>
  <c r="N183" i="35" s="1"/>
  <c r="K182" i="35"/>
  <c r="O182" i="35" s="1"/>
  <c r="E182" i="35"/>
  <c r="N182" i="35" s="1"/>
  <c r="K181" i="35"/>
  <c r="O181" i="35" s="1"/>
  <c r="E181" i="35"/>
  <c r="N181" i="35" s="1"/>
  <c r="K180" i="35"/>
  <c r="O180" i="35" s="1"/>
  <c r="E180" i="35"/>
  <c r="N180" i="35" s="1"/>
  <c r="K179" i="35"/>
  <c r="O179" i="35" s="1"/>
  <c r="E179" i="35"/>
  <c r="N179" i="35" s="1"/>
  <c r="K178" i="35"/>
  <c r="O178" i="35" s="1"/>
  <c r="E178" i="35"/>
  <c r="N178" i="35" s="1"/>
  <c r="K177" i="35"/>
  <c r="O177" i="35" s="1"/>
  <c r="E177" i="35"/>
  <c r="N177" i="35" s="1"/>
  <c r="K176" i="35"/>
  <c r="O176" i="35" s="1"/>
  <c r="E176" i="35"/>
  <c r="N176" i="35" s="1"/>
  <c r="K175" i="35"/>
  <c r="O175" i="35" s="1"/>
  <c r="E175" i="35"/>
  <c r="N175" i="35" s="1"/>
  <c r="K174" i="35"/>
  <c r="O174" i="35" s="1"/>
  <c r="E174" i="35"/>
  <c r="N174" i="35" s="1"/>
  <c r="K173" i="35"/>
  <c r="O173" i="35" s="1"/>
  <c r="E173" i="35"/>
  <c r="N173" i="35" s="1"/>
  <c r="K172" i="35"/>
  <c r="O172" i="35" s="1"/>
  <c r="E172" i="35"/>
  <c r="N172" i="35" s="1"/>
  <c r="K171" i="35"/>
  <c r="O171" i="35" s="1"/>
  <c r="E171" i="35"/>
  <c r="N171" i="35" s="1"/>
  <c r="K170" i="35"/>
  <c r="O170" i="35" s="1"/>
  <c r="E170" i="35"/>
  <c r="N170" i="35" s="1"/>
  <c r="K169" i="35"/>
  <c r="O169" i="35" s="1"/>
  <c r="E169" i="35"/>
  <c r="N169" i="35" s="1"/>
  <c r="K168" i="35"/>
  <c r="O168" i="35" s="1"/>
  <c r="E168" i="35"/>
  <c r="N168" i="35" s="1"/>
  <c r="K167" i="35"/>
  <c r="O167" i="35" s="1"/>
  <c r="E167" i="35"/>
  <c r="N167" i="35" s="1"/>
  <c r="K166" i="35"/>
  <c r="O166" i="35" s="1"/>
  <c r="E166" i="35"/>
  <c r="N166" i="35" s="1"/>
  <c r="K165" i="35"/>
  <c r="O165" i="35" s="1"/>
  <c r="E165" i="35"/>
  <c r="N165" i="35" s="1"/>
  <c r="K164" i="35"/>
  <c r="O164" i="35" s="1"/>
  <c r="E164" i="35"/>
  <c r="N164" i="35" s="1"/>
  <c r="K163" i="35"/>
  <c r="O163" i="35" s="1"/>
  <c r="E163" i="35"/>
  <c r="N163" i="35" s="1"/>
  <c r="K162" i="35"/>
  <c r="O162" i="35" s="1"/>
  <c r="E162" i="35"/>
  <c r="N162" i="35" s="1"/>
  <c r="K161" i="35"/>
  <c r="O161" i="35" s="1"/>
  <c r="E161" i="35"/>
  <c r="N161" i="35" s="1"/>
  <c r="K160" i="35"/>
  <c r="O160" i="35" s="1"/>
  <c r="E160" i="35"/>
  <c r="N160" i="35" s="1"/>
  <c r="K159" i="35"/>
  <c r="O159" i="35" s="1"/>
  <c r="E159" i="35"/>
  <c r="N159" i="35" s="1"/>
  <c r="K158" i="35"/>
  <c r="O158" i="35" s="1"/>
  <c r="E158" i="35"/>
  <c r="N158" i="35" s="1"/>
  <c r="K157" i="35"/>
  <c r="O157" i="35" s="1"/>
  <c r="E157" i="35"/>
  <c r="N157" i="35" s="1"/>
  <c r="K156" i="35"/>
  <c r="O156" i="35" s="1"/>
  <c r="E156" i="35"/>
  <c r="N156" i="35" s="1"/>
  <c r="K155" i="35"/>
  <c r="O155" i="35" s="1"/>
  <c r="E155" i="35"/>
  <c r="N155" i="35" s="1"/>
  <c r="K154" i="35"/>
  <c r="O154" i="35" s="1"/>
  <c r="E154" i="35"/>
  <c r="N154" i="35" s="1"/>
  <c r="K153" i="35"/>
  <c r="O153" i="35" s="1"/>
  <c r="E153" i="35"/>
  <c r="N153" i="35" s="1"/>
  <c r="K152" i="35"/>
  <c r="O152" i="35" s="1"/>
  <c r="E152" i="35"/>
  <c r="N152" i="35" s="1"/>
  <c r="K151" i="35"/>
  <c r="O151" i="35" s="1"/>
  <c r="E151" i="35"/>
  <c r="N151" i="35" s="1"/>
  <c r="K150" i="35"/>
  <c r="O150" i="35" s="1"/>
  <c r="E150" i="35"/>
  <c r="N150" i="35" s="1"/>
  <c r="K149" i="35"/>
  <c r="O149" i="35" s="1"/>
  <c r="E149" i="35"/>
  <c r="N149" i="35" s="1"/>
  <c r="K148" i="35"/>
  <c r="O148" i="35" s="1"/>
  <c r="E148" i="35"/>
  <c r="N148" i="35" s="1"/>
  <c r="K147" i="35"/>
  <c r="O147" i="35" s="1"/>
  <c r="E147" i="35"/>
  <c r="N147" i="35" s="1"/>
  <c r="K146" i="35"/>
  <c r="O146" i="35" s="1"/>
  <c r="E146" i="35"/>
  <c r="N146" i="35" s="1"/>
  <c r="K145" i="35"/>
  <c r="O145" i="35" s="1"/>
  <c r="E145" i="35"/>
  <c r="N145" i="35" s="1"/>
  <c r="K144" i="35"/>
  <c r="O144" i="35" s="1"/>
  <c r="E144" i="35"/>
  <c r="N144" i="35" s="1"/>
  <c r="K143" i="35"/>
  <c r="O143" i="35" s="1"/>
  <c r="E143" i="35"/>
  <c r="N143" i="35" s="1"/>
  <c r="K142" i="35"/>
  <c r="O142" i="35" s="1"/>
  <c r="E142" i="35"/>
  <c r="N142" i="35" s="1"/>
  <c r="K141" i="35"/>
  <c r="O141" i="35" s="1"/>
  <c r="E141" i="35"/>
  <c r="N141" i="35" s="1"/>
  <c r="K140" i="35"/>
  <c r="O140" i="35" s="1"/>
  <c r="E140" i="35"/>
  <c r="N140" i="35" s="1"/>
  <c r="K139" i="35"/>
  <c r="O139" i="35" s="1"/>
  <c r="E139" i="35"/>
  <c r="N139" i="35" s="1"/>
  <c r="K138" i="35"/>
  <c r="O138" i="35" s="1"/>
  <c r="E138" i="35"/>
  <c r="N138" i="35" s="1"/>
  <c r="K137" i="35"/>
  <c r="O137" i="35" s="1"/>
  <c r="E137" i="35"/>
  <c r="N137" i="35" s="1"/>
  <c r="K136" i="35"/>
  <c r="O136" i="35" s="1"/>
  <c r="E136" i="35"/>
  <c r="N136" i="35" s="1"/>
  <c r="K135" i="35"/>
  <c r="O135" i="35" s="1"/>
  <c r="E135" i="35"/>
  <c r="N135" i="35" s="1"/>
  <c r="K134" i="35"/>
  <c r="O134" i="35" s="1"/>
  <c r="E134" i="35"/>
  <c r="N134" i="35" s="1"/>
  <c r="K133" i="35"/>
  <c r="O133" i="35" s="1"/>
  <c r="E133" i="35"/>
  <c r="N133" i="35" s="1"/>
  <c r="K132" i="35"/>
  <c r="O132" i="35" s="1"/>
  <c r="E132" i="35"/>
  <c r="N132" i="35" s="1"/>
  <c r="K131" i="35"/>
  <c r="O131" i="35" s="1"/>
  <c r="E131" i="35"/>
  <c r="N131" i="35" s="1"/>
  <c r="K130" i="35"/>
  <c r="O130" i="35" s="1"/>
  <c r="E130" i="35"/>
  <c r="N130" i="35" s="1"/>
  <c r="K129" i="35"/>
  <c r="O129" i="35" s="1"/>
  <c r="E129" i="35"/>
  <c r="N129" i="35" s="1"/>
  <c r="K128" i="35"/>
  <c r="O128" i="35" s="1"/>
  <c r="E128" i="35"/>
  <c r="N128" i="35" s="1"/>
  <c r="K127" i="35"/>
  <c r="O127" i="35" s="1"/>
  <c r="E127" i="35"/>
  <c r="N127" i="35" s="1"/>
  <c r="K126" i="35"/>
  <c r="O126" i="35" s="1"/>
  <c r="E126" i="35"/>
  <c r="N126" i="35" s="1"/>
  <c r="K125" i="35"/>
  <c r="O125" i="35" s="1"/>
  <c r="E125" i="35"/>
  <c r="K124" i="35"/>
  <c r="O124" i="35" s="1"/>
  <c r="E124" i="35"/>
  <c r="N124" i="35" s="1"/>
  <c r="K123" i="35"/>
  <c r="O123" i="35" s="1"/>
  <c r="E123" i="35"/>
  <c r="N123" i="35" s="1"/>
  <c r="O122" i="35"/>
  <c r="E122" i="35"/>
  <c r="N122" i="35" s="1"/>
  <c r="J110" i="35"/>
  <c r="E110" i="35"/>
  <c r="N108" i="35"/>
  <c r="K108" i="35"/>
  <c r="O108" i="35" s="1"/>
  <c r="N107" i="35"/>
  <c r="K107" i="35"/>
  <c r="O107" i="35" s="1"/>
  <c r="N106" i="35"/>
  <c r="K106" i="35"/>
  <c r="O106" i="35" s="1"/>
  <c r="N105" i="35"/>
  <c r="K105" i="35"/>
  <c r="O105" i="35" s="1"/>
  <c r="N104" i="35"/>
  <c r="K104" i="35"/>
  <c r="O104" i="35" s="1"/>
  <c r="N103" i="35"/>
  <c r="K103" i="35"/>
  <c r="O103" i="35" s="1"/>
  <c r="N102" i="35"/>
  <c r="K102" i="35"/>
  <c r="O102" i="35" s="1"/>
  <c r="N101" i="35"/>
  <c r="K101" i="35"/>
  <c r="O101" i="35" s="1"/>
  <c r="N100" i="35"/>
  <c r="K100" i="35"/>
  <c r="O100" i="35" s="1"/>
  <c r="N99" i="35"/>
  <c r="K99" i="35"/>
  <c r="O99" i="35" s="1"/>
  <c r="N98" i="35"/>
  <c r="K98" i="35"/>
  <c r="O98" i="35" s="1"/>
  <c r="N97" i="35"/>
  <c r="K97" i="35"/>
  <c r="O97" i="35" s="1"/>
  <c r="N96" i="35"/>
  <c r="K96" i="35"/>
  <c r="O96" i="35" s="1"/>
  <c r="N95" i="35"/>
  <c r="K95" i="35"/>
  <c r="O95" i="35" s="1"/>
  <c r="N94" i="35"/>
  <c r="K94" i="35"/>
  <c r="O94" i="35" s="1"/>
  <c r="N93" i="35"/>
  <c r="K93" i="35"/>
  <c r="O93" i="35" s="1"/>
  <c r="N92" i="35"/>
  <c r="K92" i="35"/>
  <c r="O92" i="35" s="1"/>
  <c r="N91" i="35"/>
  <c r="K91" i="35"/>
  <c r="O91" i="35" s="1"/>
  <c r="N90" i="35"/>
  <c r="K90" i="35"/>
  <c r="O90" i="35" s="1"/>
  <c r="P90" i="35" s="1"/>
  <c r="N89" i="35"/>
  <c r="K89" i="35"/>
  <c r="O89" i="35" s="1"/>
  <c r="N88" i="35"/>
  <c r="K88" i="35"/>
  <c r="O88" i="35" s="1"/>
  <c r="N87" i="35"/>
  <c r="K87" i="35"/>
  <c r="O87" i="35" s="1"/>
  <c r="N86" i="35"/>
  <c r="K86" i="35"/>
  <c r="O86" i="35" s="1"/>
  <c r="N85" i="35"/>
  <c r="K85" i="35"/>
  <c r="O85" i="35" s="1"/>
  <c r="N84" i="35"/>
  <c r="K84" i="35"/>
  <c r="O84" i="35" s="1"/>
  <c r="N83" i="35"/>
  <c r="K83" i="35"/>
  <c r="O83" i="35" s="1"/>
  <c r="N82" i="35"/>
  <c r="K82" i="35"/>
  <c r="O82" i="35" s="1"/>
  <c r="N81" i="35"/>
  <c r="K81" i="35"/>
  <c r="O81" i="35" s="1"/>
  <c r="N80" i="35"/>
  <c r="K80" i="35"/>
  <c r="O80" i="35" s="1"/>
  <c r="N79" i="35"/>
  <c r="K79" i="35"/>
  <c r="O79" i="35" s="1"/>
  <c r="N78" i="35"/>
  <c r="K78" i="35"/>
  <c r="O78" i="35" s="1"/>
  <c r="N77" i="35"/>
  <c r="K77" i="35"/>
  <c r="O77" i="35" s="1"/>
  <c r="N76" i="35"/>
  <c r="K76" i="35"/>
  <c r="O76" i="35" s="1"/>
  <c r="N75" i="35"/>
  <c r="K75" i="35"/>
  <c r="O75" i="35" s="1"/>
  <c r="N74" i="35"/>
  <c r="K74" i="35"/>
  <c r="O74" i="35" s="1"/>
  <c r="N73" i="35"/>
  <c r="K73" i="35"/>
  <c r="O73" i="35" s="1"/>
  <c r="N72" i="35"/>
  <c r="K72" i="35"/>
  <c r="O72" i="35" s="1"/>
  <c r="N71" i="35"/>
  <c r="K71" i="35"/>
  <c r="O71" i="35" s="1"/>
  <c r="N70" i="35"/>
  <c r="K70" i="35"/>
  <c r="O70" i="35" s="1"/>
  <c r="N69" i="35"/>
  <c r="K69" i="35"/>
  <c r="O69" i="35" s="1"/>
  <c r="N68" i="35"/>
  <c r="K68" i="35"/>
  <c r="O68" i="35" s="1"/>
  <c r="N67" i="35"/>
  <c r="K67" i="35"/>
  <c r="O67" i="35" s="1"/>
  <c r="N66" i="35"/>
  <c r="K66" i="35"/>
  <c r="O66" i="35" s="1"/>
  <c r="N65" i="35"/>
  <c r="K65" i="35"/>
  <c r="O65" i="35" s="1"/>
  <c r="N64" i="35"/>
  <c r="K64" i="35"/>
  <c r="O64" i="35" s="1"/>
  <c r="N63" i="35"/>
  <c r="K63" i="35"/>
  <c r="O63" i="35" s="1"/>
  <c r="N62" i="35"/>
  <c r="K62" i="35"/>
  <c r="O62" i="35" s="1"/>
  <c r="P62" i="35" s="1"/>
  <c r="N61" i="35"/>
  <c r="K61" i="35"/>
  <c r="O61" i="35" s="1"/>
  <c r="N60" i="35"/>
  <c r="K60" i="35"/>
  <c r="O60" i="35" s="1"/>
  <c r="N59" i="35"/>
  <c r="K59" i="35"/>
  <c r="O59" i="35" s="1"/>
  <c r="N58" i="35"/>
  <c r="K58" i="35"/>
  <c r="O58" i="35" s="1"/>
  <c r="P58" i="35" s="1"/>
  <c r="N57" i="35"/>
  <c r="K57" i="35"/>
  <c r="O57" i="35" s="1"/>
  <c r="N56" i="35"/>
  <c r="K56" i="35"/>
  <c r="O56" i="35" s="1"/>
  <c r="N55" i="35"/>
  <c r="K55" i="35"/>
  <c r="O55" i="35" s="1"/>
  <c r="N54" i="35"/>
  <c r="K54" i="35"/>
  <c r="O54" i="35" s="1"/>
  <c r="N53" i="35"/>
  <c r="K53" i="35"/>
  <c r="O53" i="35" s="1"/>
  <c r="N52" i="35"/>
  <c r="K52" i="35"/>
  <c r="O52" i="35" s="1"/>
  <c r="N51" i="35"/>
  <c r="K51" i="35"/>
  <c r="O51" i="35" s="1"/>
  <c r="N50" i="35"/>
  <c r="K50" i="35"/>
  <c r="O50" i="35" s="1"/>
  <c r="N49" i="35"/>
  <c r="K49" i="35"/>
  <c r="O49" i="35" s="1"/>
  <c r="N48" i="35"/>
  <c r="K48" i="35"/>
  <c r="O48" i="35" s="1"/>
  <c r="N47" i="35"/>
  <c r="K47" i="35"/>
  <c r="O47" i="35" s="1"/>
  <c r="N46" i="35"/>
  <c r="K46" i="35"/>
  <c r="O46" i="35" s="1"/>
  <c r="N45" i="35"/>
  <c r="K45" i="35"/>
  <c r="O45" i="35" s="1"/>
  <c r="N44" i="35"/>
  <c r="K44" i="35"/>
  <c r="O44" i="35" s="1"/>
  <c r="N43" i="35"/>
  <c r="K43" i="35"/>
  <c r="O43" i="35" s="1"/>
  <c r="N42" i="35"/>
  <c r="K42" i="35"/>
  <c r="O42" i="35" s="1"/>
  <c r="N41" i="35"/>
  <c r="K41" i="35"/>
  <c r="O41" i="35" s="1"/>
  <c r="N40" i="35"/>
  <c r="K40" i="35"/>
  <c r="O40" i="35" s="1"/>
  <c r="N39" i="35"/>
  <c r="K39" i="35"/>
  <c r="O39" i="35" s="1"/>
  <c r="N38" i="35"/>
  <c r="K38" i="35"/>
  <c r="O38" i="35" s="1"/>
  <c r="N37" i="35"/>
  <c r="K37" i="35"/>
  <c r="O37" i="35" s="1"/>
  <c r="N36" i="35"/>
  <c r="K36" i="35"/>
  <c r="O36" i="35" s="1"/>
  <c r="N35" i="35"/>
  <c r="K35" i="35"/>
  <c r="O35" i="35" s="1"/>
  <c r="N34" i="35"/>
  <c r="K34" i="35"/>
  <c r="O34" i="35" s="1"/>
  <c r="N33" i="35"/>
  <c r="K33" i="35"/>
  <c r="O33" i="35" s="1"/>
  <c r="N32" i="35"/>
  <c r="K32" i="35"/>
  <c r="O32" i="35" s="1"/>
  <c r="N31" i="35"/>
  <c r="K31" i="35"/>
  <c r="O31" i="35" s="1"/>
  <c r="N30" i="35"/>
  <c r="K30" i="35"/>
  <c r="O30" i="35" s="1"/>
  <c r="N29" i="35"/>
  <c r="K29" i="35"/>
  <c r="O29" i="35" s="1"/>
  <c r="N28" i="35"/>
  <c r="K28" i="35"/>
  <c r="O28" i="35" s="1"/>
  <c r="N27" i="35"/>
  <c r="K27" i="35"/>
  <c r="O27" i="35" s="1"/>
  <c r="N26" i="35"/>
  <c r="K26" i="35"/>
  <c r="O26" i="35" s="1"/>
  <c r="N25" i="35"/>
  <c r="K25" i="35"/>
  <c r="O25" i="35" s="1"/>
  <c r="N24" i="35"/>
  <c r="K24" i="35"/>
  <c r="O24" i="35" s="1"/>
  <c r="N23" i="35"/>
  <c r="K23" i="35"/>
  <c r="O23" i="35" s="1"/>
  <c r="N22" i="35"/>
  <c r="K22" i="35"/>
  <c r="O22" i="35" s="1"/>
  <c r="N21" i="35"/>
  <c r="K21" i="35"/>
  <c r="O21" i="35" s="1"/>
  <c r="N20" i="35"/>
  <c r="K20" i="35"/>
  <c r="O20" i="35" s="1"/>
  <c r="N19" i="35"/>
  <c r="K19" i="35"/>
  <c r="O19" i="35" s="1"/>
  <c r="N18" i="35"/>
  <c r="K18" i="35"/>
  <c r="O18" i="35" s="1"/>
  <c r="N17" i="35"/>
  <c r="K17" i="35"/>
  <c r="O17" i="35" s="1"/>
  <c r="N16" i="35"/>
  <c r="K16" i="35"/>
  <c r="O16" i="35" s="1"/>
  <c r="N15" i="35"/>
  <c r="K15" i="35"/>
  <c r="O15" i="35" s="1"/>
  <c r="N14" i="35"/>
  <c r="K14" i="35"/>
  <c r="O14" i="35" s="1"/>
  <c r="N13" i="35"/>
  <c r="K13" i="35"/>
  <c r="O13" i="35" s="1"/>
  <c r="N12" i="35"/>
  <c r="K12" i="35"/>
  <c r="O12" i="35" s="1"/>
  <c r="N11" i="35"/>
  <c r="K11" i="35"/>
  <c r="O11" i="35" s="1"/>
  <c r="O10" i="35"/>
  <c r="N10" i="35"/>
  <c r="D3" i="35"/>
  <c r="N223" i="35" l="1"/>
  <c r="O223" i="35"/>
  <c r="N112" i="35"/>
  <c r="P226" i="35" s="1"/>
  <c r="O112" i="35"/>
  <c r="P227" i="35" s="1"/>
  <c r="P199" i="35"/>
  <c r="P53" i="35"/>
  <c r="P193" i="35"/>
  <c r="P217" i="35"/>
  <c r="P218" i="35"/>
  <c r="P203" i="35"/>
  <c r="P26" i="35"/>
  <c r="P211" i="35"/>
  <c r="P151" i="35"/>
  <c r="P167" i="35"/>
  <c r="P93" i="35"/>
  <c r="P170" i="35"/>
  <c r="P210" i="35"/>
  <c r="P133" i="35"/>
  <c r="P165" i="35"/>
  <c r="P122" i="35"/>
  <c r="P161" i="35"/>
  <c r="P208" i="35"/>
  <c r="P131" i="35"/>
  <c r="P27" i="35"/>
  <c r="P74" i="35"/>
  <c r="P186" i="35"/>
  <c r="P37" i="35"/>
  <c r="P172" i="35"/>
  <c r="P179" i="35"/>
  <c r="P68" i="35"/>
  <c r="P69" i="35"/>
  <c r="P188" i="35"/>
  <c r="P212" i="35"/>
  <c r="P220" i="35"/>
  <c r="P78" i="35"/>
  <c r="P190" i="35"/>
  <c r="P29" i="35"/>
  <c r="P57" i="35"/>
  <c r="P191" i="35"/>
  <c r="P97" i="35"/>
  <c r="P36" i="35"/>
  <c r="P94" i="35"/>
  <c r="P101" i="35"/>
  <c r="P192" i="35"/>
  <c r="P200" i="35"/>
  <c r="P215" i="35"/>
  <c r="P73" i="35"/>
  <c r="P134" i="35"/>
  <c r="P81" i="35"/>
  <c r="P102" i="35"/>
  <c r="P201" i="35"/>
  <c r="P17" i="35"/>
  <c r="P129" i="35"/>
  <c r="P187" i="35"/>
  <c r="P61" i="35"/>
  <c r="P10" i="35"/>
  <c r="P89" i="35"/>
  <c r="P142" i="35"/>
  <c r="P144" i="35"/>
  <c r="P159" i="35"/>
  <c r="P174" i="35"/>
  <c r="P219" i="35"/>
  <c r="P33" i="35"/>
  <c r="P204" i="35"/>
  <c r="P41" i="35"/>
  <c r="P77" i="35"/>
  <c r="P84" i="35"/>
  <c r="P160" i="35"/>
  <c r="P189" i="35"/>
  <c r="P14" i="35"/>
  <c r="P126" i="35"/>
  <c r="P139" i="35"/>
  <c r="P154" i="35"/>
  <c r="P173" i="35"/>
  <c r="P105" i="35"/>
  <c r="P25" i="35"/>
  <c r="P85" i="35"/>
  <c r="P107" i="35"/>
  <c r="P137" i="35"/>
  <c r="P150" i="35"/>
  <c r="P138" i="35"/>
  <c r="P65" i="35"/>
  <c r="P21" i="35"/>
  <c r="P156" i="35"/>
  <c r="P22" i="35"/>
  <c r="P42" i="35"/>
  <c r="P49" i="35"/>
  <c r="P75" i="35"/>
  <c r="P127" i="35"/>
  <c r="P157" i="35"/>
  <c r="P171" i="35"/>
  <c r="P183" i="35"/>
  <c r="P197" i="35"/>
  <c r="P216" i="35"/>
  <c r="P140" i="35"/>
  <c r="P143" i="35"/>
  <c r="P176" i="35"/>
  <c r="P96" i="35"/>
  <c r="K112" i="35"/>
  <c r="P158" i="35"/>
  <c r="P184" i="35"/>
  <c r="P205" i="35"/>
  <c r="P30" i="35"/>
  <c r="P43" i="35"/>
  <c r="P70" i="35"/>
  <c r="P152" i="35"/>
  <c r="P147" i="35"/>
  <c r="P168" i="35"/>
  <c r="P206" i="35"/>
  <c r="P128" i="35"/>
  <c r="P178" i="35"/>
  <c r="P11" i="35"/>
  <c r="P52" i="35"/>
  <c r="P91" i="35"/>
  <c r="P146" i="35"/>
  <c r="P46" i="35"/>
  <c r="P59" i="35"/>
  <c r="P130" i="35"/>
  <c r="P136" i="35"/>
  <c r="P180" i="35"/>
  <c r="P86" i="35"/>
  <c r="P124" i="35"/>
  <c r="P141" i="35"/>
  <c r="P148" i="35"/>
  <c r="P155" i="35"/>
  <c r="P194" i="35"/>
  <c r="P207" i="35"/>
  <c r="P38" i="35"/>
  <c r="P135" i="35"/>
  <c r="P13" i="35"/>
  <c r="P20" i="35"/>
  <c r="P80" i="35"/>
  <c r="P100" i="35"/>
  <c r="P106" i="35"/>
  <c r="P162" i="35"/>
  <c r="P214" i="35"/>
  <c r="P45" i="35"/>
  <c r="P54" i="35"/>
  <c r="E222" i="35"/>
  <c r="K224" i="35" s="1"/>
  <c r="P175" i="35"/>
  <c r="P195" i="35"/>
  <c r="P169" i="35"/>
  <c r="P182" i="35"/>
  <c r="P82" i="35"/>
  <c r="P66" i="35"/>
  <c r="P185" i="35"/>
  <c r="P198" i="35"/>
  <c r="P18" i="35"/>
  <c r="P50" i="35"/>
  <c r="P166" i="35"/>
  <c r="P98" i="35"/>
  <c r="P153" i="35"/>
  <c r="P34" i="35"/>
  <c r="P163" i="35"/>
  <c r="P202" i="35"/>
  <c r="P12" i="35"/>
  <c r="P103" i="35"/>
  <c r="P39" i="35"/>
  <c r="P15" i="35"/>
  <c r="P31" i="35"/>
  <c r="P47" i="35"/>
  <c r="P63" i="35"/>
  <c r="P79" i="35"/>
  <c r="P95" i="35"/>
  <c r="P123" i="35"/>
  <c r="P28" i="35"/>
  <c r="P40" i="35"/>
  <c r="P145" i="35"/>
  <c r="P177" i="35"/>
  <c r="P209" i="35"/>
  <c r="P71" i="35"/>
  <c r="N125" i="35"/>
  <c r="P125" i="35" s="1"/>
  <c r="P16" i="35"/>
  <c r="P32" i="35"/>
  <c r="P48" i="35"/>
  <c r="P64" i="35"/>
  <c r="P92" i="35"/>
  <c r="P132" i="35"/>
  <c r="P164" i="35"/>
  <c r="P196" i="35"/>
  <c r="P60" i="35"/>
  <c r="P23" i="35"/>
  <c r="P55" i="35"/>
  <c r="P87" i="35"/>
  <c r="P24" i="35"/>
  <c r="P72" i="35"/>
  <c r="P88" i="35"/>
  <c r="P104" i="35"/>
  <c r="P19" i="35"/>
  <c r="P35" i="35"/>
  <c r="P51" i="35"/>
  <c r="P67" i="35"/>
  <c r="P83" i="35"/>
  <c r="P99" i="35"/>
  <c r="P44" i="35"/>
  <c r="P76" i="35"/>
  <c r="P108" i="35"/>
  <c r="P56" i="35"/>
  <c r="P149" i="35"/>
  <c r="P181" i="35"/>
  <c r="P213" i="35"/>
  <c r="P223" i="35" l="1"/>
  <c r="K226" i="35"/>
  <c r="P112" i="35"/>
  <c r="P228" i="35" s="1"/>
  <c r="D28" i="28"/>
  <c r="C22" i="23" s="1"/>
  <c r="C18" i="23" l="1"/>
  <c r="C7" i="30"/>
  <c r="C8" i="23"/>
  <c r="N49" i="37"/>
  <c r="P49" i="37" s="1"/>
  <c r="N48" i="37"/>
  <c r="P48" i="37" s="1"/>
  <c r="N47" i="37"/>
  <c r="P47" i="37" s="1"/>
  <c r="N46" i="37"/>
  <c r="P46" i="37" s="1"/>
  <c r="N45" i="37"/>
  <c r="P45" i="37" s="1"/>
  <c r="N44" i="37"/>
  <c r="P44" i="37" s="1"/>
  <c r="N43" i="37"/>
  <c r="P43" i="37" s="1"/>
  <c r="N42" i="37"/>
  <c r="P42" i="37" s="1"/>
  <c r="N41" i="37"/>
  <c r="P41" i="37" s="1"/>
  <c r="N40" i="37"/>
  <c r="N34" i="37"/>
  <c r="P34" i="37" s="1"/>
  <c r="N33" i="37"/>
  <c r="P33" i="37" s="1"/>
  <c r="N32" i="37"/>
  <c r="P32" i="37" s="1"/>
  <c r="N31" i="37"/>
  <c r="P31" i="37" s="1"/>
  <c r="N30" i="37"/>
  <c r="P30" i="37" s="1"/>
  <c r="N29" i="37"/>
  <c r="P29" i="37" s="1"/>
  <c r="N28" i="37"/>
  <c r="P28" i="37" s="1"/>
  <c r="N27" i="37"/>
  <c r="P27" i="37" s="1"/>
  <c r="N26" i="37"/>
  <c r="P26" i="37" s="1"/>
  <c r="N25" i="37"/>
  <c r="N20" i="37"/>
  <c r="P20" i="37" s="1"/>
  <c r="N19" i="37"/>
  <c r="P19" i="37" s="1"/>
  <c r="N18" i="37"/>
  <c r="P18" i="37" s="1"/>
  <c r="N17" i="37"/>
  <c r="P17" i="37" s="1"/>
  <c r="N16" i="37"/>
  <c r="P16" i="37" s="1"/>
  <c r="N15" i="37"/>
  <c r="P15" i="37" s="1"/>
  <c r="N14" i="37"/>
  <c r="P14" i="37" s="1"/>
  <c r="N13" i="37"/>
  <c r="P13" i="37" s="1"/>
  <c r="N12" i="37"/>
  <c r="P12" i="37" s="1"/>
  <c r="N11" i="37"/>
  <c r="D5" i="34"/>
  <c r="I26" i="34"/>
  <c r="H28" i="28" s="1"/>
  <c r="D5" i="33"/>
  <c r="H37" i="33"/>
  <c r="F28" i="28" s="1"/>
  <c r="C20" i="23" s="1"/>
  <c r="E20" i="23" s="1"/>
  <c r="D5" i="32"/>
  <c r="D3" i="31"/>
  <c r="K112" i="32"/>
  <c r="P112" i="32" s="1"/>
  <c r="R112" i="32" s="1"/>
  <c r="K111" i="32"/>
  <c r="P111" i="32" s="1"/>
  <c r="R111" i="32" s="1"/>
  <c r="K110" i="32"/>
  <c r="P110" i="32" s="1"/>
  <c r="R110" i="32" s="1"/>
  <c r="K109" i="32"/>
  <c r="P109" i="32" s="1"/>
  <c r="R109" i="32" s="1"/>
  <c r="K108" i="32"/>
  <c r="P108" i="32" s="1"/>
  <c r="R108" i="32" s="1"/>
  <c r="K107" i="32"/>
  <c r="P107" i="32" s="1"/>
  <c r="R107" i="32" s="1"/>
  <c r="K106" i="32"/>
  <c r="P106" i="32" s="1"/>
  <c r="R106" i="32" s="1"/>
  <c r="K105" i="32"/>
  <c r="P105" i="32" s="1"/>
  <c r="R105" i="32" s="1"/>
  <c r="K104" i="32"/>
  <c r="P104" i="32" s="1"/>
  <c r="R104" i="32" s="1"/>
  <c r="K103" i="32"/>
  <c r="P103" i="32" s="1"/>
  <c r="R103" i="32" s="1"/>
  <c r="K102" i="32"/>
  <c r="P102" i="32" s="1"/>
  <c r="R102" i="32" s="1"/>
  <c r="K101" i="32"/>
  <c r="P101" i="32" s="1"/>
  <c r="R101" i="32" s="1"/>
  <c r="K100" i="32"/>
  <c r="P100" i="32" s="1"/>
  <c r="R100" i="32" s="1"/>
  <c r="K99" i="32"/>
  <c r="P99" i="32" s="1"/>
  <c r="R99" i="32" s="1"/>
  <c r="K98" i="32"/>
  <c r="P98" i="32" s="1"/>
  <c r="R98" i="32" s="1"/>
  <c r="K97" i="32"/>
  <c r="P97" i="32" s="1"/>
  <c r="R97" i="32" s="1"/>
  <c r="K96" i="32"/>
  <c r="P96" i="32" s="1"/>
  <c r="R96" i="32" s="1"/>
  <c r="K95" i="32"/>
  <c r="P95" i="32" s="1"/>
  <c r="R95" i="32" s="1"/>
  <c r="K94" i="32"/>
  <c r="P94" i="32" s="1"/>
  <c r="R94" i="32" s="1"/>
  <c r="K93" i="32"/>
  <c r="P93" i="32" s="1"/>
  <c r="R93" i="32" s="1"/>
  <c r="K92" i="32"/>
  <c r="P92" i="32" s="1"/>
  <c r="R92" i="32" s="1"/>
  <c r="K91" i="32"/>
  <c r="P91" i="32" s="1"/>
  <c r="R91" i="32" s="1"/>
  <c r="K90" i="32"/>
  <c r="P90" i="32" s="1"/>
  <c r="R90" i="32" s="1"/>
  <c r="K89" i="32"/>
  <c r="P89" i="32" s="1"/>
  <c r="R89" i="32" s="1"/>
  <c r="K88" i="32"/>
  <c r="P88" i="32" s="1"/>
  <c r="R88" i="32" s="1"/>
  <c r="K87" i="32"/>
  <c r="P87" i="32" s="1"/>
  <c r="R87" i="32" s="1"/>
  <c r="K86" i="32"/>
  <c r="P86" i="32" s="1"/>
  <c r="R86" i="32" s="1"/>
  <c r="K85" i="32"/>
  <c r="P85" i="32" s="1"/>
  <c r="R85" i="32" s="1"/>
  <c r="K84" i="32"/>
  <c r="P84" i="32" s="1"/>
  <c r="R84" i="32" s="1"/>
  <c r="K83" i="32"/>
  <c r="P83" i="32" s="1"/>
  <c r="R83" i="32" s="1"/>
  <c r="K82" i="32"/>
  <c r="P82" i="32" s="1"/>
  <c r="R82" i="32" s="1"/>
  <c r="K81" i="32"/>
  <c r="P81" i="32" s="1"/>
  <c r="R81" i="32" s="1"/>
  <c r="K80" i="32"/>
  <c r="P80" i="32" s="1"/>
  <c r="R80" i="32" s="1"/>
  <c r="K79" i="32"/>
  <c r="P79" i="32" s="1"/>
  <c r="R79" i="32" s="1"/>
  <c r="K78" i="32"/>
  <c r="P78" i="32" s="1"/>
  <c r="R78" i="32" s="1"/>
  <c r="K77" i="32"/>
  <c r="P77" i="32" s="1"/>
  <c r="R77" i="32" s="1"/>
  <c r="K76" i="32"/>
  <c r="P76" i="32" s="1"/>
  <c r="R76" i="32" s="1"/>
  <c r="K75" i="32"/>
  <c r="P75" i="32" s="1"/>
  <c r="R75" i="32" s="1"/>
  <c r="K74" i="32"/>
  <c r="P74" i="32" s="1"/>
  <c r="R74" i="32" s="1"/>
  <c r="K73" i="32"/>
  <c r="P73" i="32" s="1"/>
  <c r="R73" i="32" s="1"/>
  <c r="K72" i="32"/>
  <c r="P72" i="32" s="1"/>
  <c r="R72" i="32" s="1"/>
  <c r="K71" i="32"/>
  <c r="P71" i="32" s="1"/>
  <c r="R71" i="32" s="1"/>
  <c r="K70" i="32"/>
  <c r="P70" i="32" s="1"/>
  <c r="R70" i="32" s="1"/>
  <c r="K69" i="32"/>
  <c r="P69" i="32" s="1"/>
  <c r="R69" i="32" s="1"/>
  <c r="K68" i="32"/>
  <c r="P68" i="32" s="1"/>
  <c r="R68" i="32" s="1"/>
  <c r="K67" i="32"/>
  <c r="P67" i="32" s="1"/>
  <c r="R67" i="32" s="1"/>
  <c r="K66" i="32"/>
  <c r="P66" i="32" s="1"/>
  <c r="R66" i="32" s="1"/>
  <c r="K65" i="32"/>
  <c r="P65" i="32" s="1"/>
  <c r="R65" i="32" s="1"/>
  <c r="K64" i="32"/>
  <c r="P64" i="32" s="1"/>
  <c r="R64" i="32" s="1"/>
  <c r="K63" i="32"/>
  <c r="P63" i="32" s="1"/>
  <c r="R63" i="32" s="1"/>
  <c r="K62" i="32"/>
  <c r="P62" i="32" s="1"/>
  <c r="R62" i="32" s="1"/>
  <c r="K61" i="32"/>
  <c r="P61" i="32" s="1"/>
  <c r="R61" i="32" s="1"/>
  <c r="K60" i="32"/>
  <c r="P60" i="32" s="1"/>
  <c r="R60" i="32" s="1"/>
  <c r="K59" i="32"/>
  <c r="P59" i="32" s="1"/>
  <c r="R59" i="32" s="1"/>
  <c r="K58" i="32"/>
  <c r="P58" i="32" s="1"/>
  <c r="R58" i="32" s="1"/>
  <c r="K57" i="32"/>
  <c r="P57" i="32" s="1"/>
  <c r="R57" i="32" s="1"/>
  <c r="K56" i="32"/>
  <c r="P56" i="32" s="1"/>
  <c r="R56" i="32" s="1"/>
  <c r="K55" i="32"/>
  <c r="P55" i="32" s="1"/>
  <c r="R55" i="32" s="1"/>
  <c r="K54" i="32"/>
  <c r="P54" i="32" s="1"/>
  <c r="R54" i="32" s="1"/>
  <c r="K53" i="32"/>
  <c r="P53" i="32" s="1"/>
  <c r="R53" i="32" s="1"/>
  <c r="K52" i="32"/>
  <c r="P52" i="32" s="1"/>
  <c r="R52" i="32" s="1"/>
  <c r="K51" i="32"/>
  <c r="P51" i="32" s="1"/>
  <c r="R51" i="32" s="1"/>
  <c r="K50" i="32"/>
  <c r="P50" i="32" s="1"/>
  <c r="R50" i="32" s="1"/>
  <c r="K49" i="32"/>
  <c r="P49" i="32" s="1"/>
  <c r="R49" i="32" s="1"/>
  <c r="K48" i="32"/>
  <c r="P48" i="32" s="1"/>
  <c r="R48" i="32" s="1"/>
  <c r="K47" i="32"/>
  <c r="P47" i="32" s="1"/>
  <c r="R47" i="32" s="1"/>
  <c r="K46" i="32"/>
  <c r="P46" i="32" s="1"/>
  <c r="R46" i="32" s="1"/>
  <c r="K45" i="32"/>
  <c r="P45" i="32" s="1"/>
  <c r="R45" i="32" s="1"/>
  <c r="K44" i="32"/>
  <c r="P44" i="32" s="1"/>
  <c r="R44" i="32" s="1"/>
  <c r="K43" i="32"/>
  <c r="P43" i="32" s="1"/>
  <c r="R43" i="32" s="1"/>
  <c r="K42" i="32"/>
  <c r="P42" i="32" s="1"/>
  <c r="R42" i="32" s="1"/>
  <c r="K41" i="32"/>
  <c r="P41" i="32" s="1"/>
  <c r="R41" i="32" s="1"/>
  <c r="K40" i="32"/>
  <c r="P40" i="32" s="1"/>
  <c r="R40" i="32" s="1"/>
  <c r="K39" i="32"/>
  <c r="P39" i="32" s="1"/>
  <c r="R39" i="32" s="1"/>
  <c r="K38" i="32"/>
  <c r="P38" i="32" s="1"/>
  <c r="R38" i="32" s="1"/>
  <c r="K37" i="32"/>
  <c r="P37" i="32" s="1"/>
  <c r="R37" i="32" s="1"/>
  <c r="K36" i="32"/>
  <c r="K35" i="32"/>
  <c r="K34" i="32"/>
  <c r="K33" i="32"/>
  <c r="K32" i="32"/>
  <c r="K31" i="32"/>
  <c r="K30" i="32"/>
  <c r="K29" i="32"/>
  <c r="R28" i="32" s="1"/>
  <c r="K28" i="32"/>
  <c r="R27" i="32" s="1"/>
  <c r="K27" i="32"/>
  <c r="R26" i="32" s="1"/>
  <c r="K26" i="32"/>
  <c r="R25" i="32" s="1"/>
  <c r="K25" i="32"/>
  <c r="R24" i="32" s="1"/>
  <c r="K24" i="32"/>
  <c r="R23" i="32" s="1"/>
  <c r="K23" i="32"/>
  <c r="R22" i="32" s="1"/>
  <c r="K22" i="32"/>
  <c r="R21" i="32" s="1"/>
  <c r="K21" i="32"/>
  <c r="R20" i="32" s="1"/>
  <c r="K20" i="32"/>
  <c r="R19" i="32" s="1"/>
  <c r="K19" i="32"/>
  <c r="R18" i="32" s="1"/>
  <c r="K18" i="32"/>
  <c r="R17" i="32" s="1"/>
  <c r="K17" i="32"/>
  <c r="R16" i="32" s="1"/>
  <c r="K16" i="32"/>
  <c r="R15" i="32" s="1"/>
  <c r="R29" i="32" l="1"/>
  <c r="P30" i="32"/>
  <c r="R30" i="32"/>
  <c r="P31" i="32"/>
  <c r="P36" i="32"/>
  <c r="R36" i="32" s="1"/>
  <c r="P33" i="32"/>
  <c r="P35" i="32"/>
  <c r="R35" i="32" s="1"/>
  <c r="R31" i="32"/>
  <c r="P32" i="32"/>
  <c r="R32" i="32" s="1"/>
  <c r="R33" i="32"/>
  <c r="P34" i="32"/>
  <c r="R34" i="32" s="1"/>
  <c r="N22" i="37"/>
  <c r="P25" i="37"/>
  <c r="P36" i="37" s="1"/>
  <c r="N36" i="37"/>
  <c r="N54" i="37" s="1"/>
  <c r="P40" i="37"/>
  <c r="P51" i="37" s="1"/>
  <c r="N51" i="37"/>
  <c r="E28" i="28"/>
  <c r="C19" i="23" s="1"/>
  <c r="P11" i="37"/>
  <c r="P22" i="37" s="1"/>
  <c r="K114" i="32"/>
  <c r="G28" i="28" s="1"/>
  <c r="G31" i="28" s="1"/>
  <c r="P114" i="32" l="1"/>
  <c r="C21" i="23"/>
  <c r="E21" i="23" s="1"/>
  <c r="P54" i="37"/>
  <c r="O54" i="37"/>
  <c r="I39" i="31" l="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O11" i="31" l="1"/>
  <c r="O41" i="31" s="1"/>
  <c r="I41" i="31"/>
  <c r="I43" i="31" s="1"/>
  <c r="O43" i="31" l="1"/>
  <c r="O45" i="31" s="1"/>
  <c r="I45" i="31"/>
  <c r="C28" i="28" s="1"/>
  <c r="C17" i="23" s="1"/>
  <c r="C31" i="28" l="1"/>
  <c r="E19" i="23" l="1"/>
  <c r="E22" i="23" l="1"/>
  <c r="E18" i="23"/>
  <c r="H31" i="28" l="1"/>
  <c r="F31" i="28"/>
  <c r="E31" i="28"/>
  <c r="D31" i="28" l="1"/>
  <c r="C33" i="28" s="1"/>
  <c r="F33" i="2"/>
  <c r="E17" i="23" l="1"/>
  <c r="E24" i="23" s="1"/>
  <c r="C24" i="23"/>
  <c r="F27" i="2"/>
  <c r="D15" i="2" l="1"/>
  <c r="G31" i="2"/>
  <c r="F31" i="2" l="1"/>
  <c r="C31" i="2"/>
  <c r="H15" i="2"/>
  <c r="J31" i="2" l="1"/>
  <c r="D8" i="2"/>
  <c r="D12" i="2" s="1"/>
  <c r="D19" i="2" l="1"/>
  <c r="D23" i="2" s="1"/>
  <c r="C33" i="2" l="1"/>
  <c r="H8" i="2"/>
  <c r="H12" i="2" s="1"/>
  <c r="C27" i="2"/>
  <c r="H19" i="2"/>
  <c r="G33" i="2"/>
  <c r="J33" i="2" l="1"/>
  <c r="G27" i="2"/>
  <c r="J27" i="2" s="1"/>
  <c r="H23" i="2"/>
  <c r="R14" i="32"/>
  <c r="R114" i="32" s="1"/>
</calcChain>
</file>

<file path=xl/sharedStrings.xml><?xml version="1.0" encoding="utf-8"?>
<sst xmlns="http://schemas.openxmlformats.org/spreadsheetml/2006/main" count="527" uniqueCount="252">
  <si>
    <t>Promotional Activities</t>
  </si>
  <si>
    <t>Travel &amp; Subsistence</t>
  </si>
  <si>
    <t>Claim Period from</t>
  </si>
  <si>
    <t>Claim Period to</t>
  </si>
  <si>
    <t>Invoice Number</t>
  </si>
  <si>
    <t>&lt;- unhide rows here and insert more if required</t>
  </si>
  <si>
    <t>Disallowed</t>
  </si>
  <si>
    <t>Deferred</t>
  </si>
  <si>
    <t>Employee Name</t>
  </si>
  <si>
    <t>Invoice No.</t>
  </si>
  <si>
    <t>Invoice Date</t>
  </si>
  <si>
    <t>Supplier</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</si>
  <si>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</si>
  <si>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</si>
  <si>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</si>
  <si>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</si>
  <si>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</si>
  <si>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</si>
  <si>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</si>
  <si>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</si>
  <si>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</si>
  <si>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</si>
  <si>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</si>
  <si>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</si>
  <si>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</si>
  <si>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</si>
  <si>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</si>
  <si>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</si>
  <si>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</si>
  <si>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</si>
  <si>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</si>
  <si>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</si>
  <si>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</si>
  <si>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</si>
  <si>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</si>
  <si>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</si>
  <si>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</si>
  <si>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</si>
  <si>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</si>
  <si>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</si>
  <si>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</si>
  <si>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</si>
  <si>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</si>
  <si>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</si>
  <si>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</si>
  <si>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</si>
  <si>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</si>
  <si>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</si>
  <si>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</si>
  <si>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</si>
  <si>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Claim No:</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</si>
  <si>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</si>
  <si>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</si>
  <si>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</si>
  <si>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</si>
  <si>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</si>
  <si>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</si>
  <si>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Role/Function</t>
  </si>
  <si>
    <t>Number of Days</t>
  </si>
  <si>
    <t>Costs must be for Company employees only.</t>
  </si>
  <si>
    <t>Subsistence Rates:</t>
  </si>
  <si>
    <t>Daily Allowance Rate:</t>
  </si>
  <si>
    <t>Domestic  = €60</t>
  </si>
  <si>
    <t>Overseas = €60</t>
  </si>
  <si>
    <t>24 Hr Allowance Rate:</t>
  </si>
  <si>
    <t>Domestic = €150</t>
  </si>
  <si>
    <t>Overseas = €200</t>
  </si>
  <si>
    <t>Checklist for Claim</t>
  </si>
  <si>
    <t>Independent Accountants Report</t>
  </si>
  <si>
    <t xml:space="preserve">N.B. As part of continous improvement, revisions are regularly made to our claim forms. Do not use a saved copy. Always download from: </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</si>
  <si>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</si>
  <si>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</si>
  <si>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</si>
  <si>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</si>
  <si>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</si>
  <si>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</si>
  <si>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</si>
  <si>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Total approved expenditure as per Letter of Offer</t>
  </si>
  <si>
    <t>Mandatory Requirements</t>
  </si>
  <si>
    <t>Claim Cost Workbook</t>
  </si>
  <si>
    <t>Step 1:  Enter Project details from your Letter of Offer</t>
  </si>
  <si>
    <t>Step 2:  Enter Claim details of Current Claim</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</si>
  <si>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</si>
  <si>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</si>
  <si>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</si>
  <si>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</si>
  <si>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</si>
  <si>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Item No.</t>
  </si>
  <si>
    <t xml:space="preserve"> External daily rates may vary, but Enterprise Ireland support is limited to a maximum of €900 per day including all travel and other costs</t>
  </si>
  <si>
    <t>Daily Rate
(Max of €900)</t>
  </si>
  <si>
    <t>Amount Paid
(ex VAT)</t>
  </si>
  <si>
    <t>Subtotal:</t>
  </si>
  <si>
    <t>Description &amp; Purpose</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</si>
  <si>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</si>
  <si>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</si>
  <si>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</si>
  <si>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Company Name:</t>
  </si>
  <si>
    <t>Project Number:</t>
  </si>
  <si>
    <t>Company Contact Name:</t>
  </si>
  <si>
    <t>Contact Email Address:</t>
  </si>
  <si>
    <t>Document Date:</t>
  </si>
  <si>
    <t xml:space="preserve">Please List the outcomes of the work to date including the follow up action, a % of the building works and a timeframe for completion.  </t>
  </si>
  <si>
    <t>List the key impacts, outcomes &amp; benefits for the Company; What is the timetable for completion? Will the company utilise the full grant or will some part get cancelled?</t>
  </si>
  <si>
    <t>Are there any issues that need to be raised at this point in relation to the project?</t>
  </si>
  <si>
    <t>1. Project Objectives:</t>
  </si>
  <si>
    <t>What did you want out of the project?</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</si>
  <si>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t>
  </si>
  <si>
    <t>2. Project Activities:</t>
  </si>
  <si>
    <t>3. Key Achievements/Milestones</t>
  </si>
  <si>
    <t>4. Project Impacts</t>
  </si>
  <si>
    <t>5. Overall Summary</t>
  </si>
  <si>
    <t>To be signed by Managing Director or Two Directors</t>
  </si>
  <si>
    <t>1.  Name &amp; Title:</t>
  </si>
  <si>
    <t>2.  Name &amp; Title:</t>
  </si>
  <si>
    <t>TOTALS:</t>
  </si>
  <si>
    <t>* Autopopulated from Claim Summary Tab</t>
  </si>
  <si>
    <t>Date:</t>
  </si>
  <si>
    <t>Organisation of training programmes</t>
  </si>
  <si>
    <t>Rent</t>
  </si>
  <si>
    <t>Trade Fair</t>
  </si>
  <si>
    <t>Salaries &amp; Overheads</t>
  </si>
  <si>
    <t>Salary Costs for this claim</t>
  </si>
  <si>
    <t>FOR INTERNAL ENTERPRISE IRELAND USE ONLY</t>
  </si>
  <si>
    <t>Use a separate line for each person. Note that ONLY staff on the grantee payroll are eligible for support.</t>
  </si>
  <si>
    <t>In column A, number each line item.  This Item No. should be written on all supporting documents for cross referencing purposes.</t>
  </si>
  <si>
    <t>Role</t>
  </si>
  <si>
    <t>Rate per Week</t>
  </si>
  <si>
    <t>Number of Weeks</t>
  </si>
  <si>
    <t>Amount Paid</t>
  </si>
  <si>
    <t>Grant Admin Comments</t>
  </si>
  <si>
    <t>Salary Costs Disallowed
(Manual Entry)</t>
  </si>
  <si>
    <t>Eligible Total Costs (Calculated)</t>
  </si>
  <si>
    <t>Select</t>
  </si>
  <si>
    <t>Not Paid By Grantee</t>
  </si>
  <si>
    <t>Contractor</t>
  </si>
  <si>
    <t>Salaries Differ</t>
  </si>
  <si>
    <t>Yes</t>
  </si>
  <si>
    <t>No</t>
  </si>
  <si>
    <t>Total:</t>
  </si>
  <si>
    <t>Overheads @ 15%:</t>
  </si>
  <si>
    <t>Total Salaries &amp; Overheads :</t>
  </si>
  <si>
    <t>Upload this completed document and supporting documentation to PPM, see intructions tab</t>
  </si>
  <si>
    <t>Rental Space</t>
  </si>
  <si>
    <t>Trade Fairs</t>
  </si>
  <si>
    <t>'In column B, Take note of item number.  This Item No should be written on all supporting documents for cross referencing purposes.</t>
  </si>
  <si>
    <t>Consultant Firm / Consultant</t>
  </si>
  <si>
    <t>Client Ref.</t>
  </si>
  <si>
    <t>Amount Paid
(Ex VAT)</t>
  </si>
  <si>
    <t xml:space="preserve">This may include awareness events, promotional material and website costs (excluding design). Travel costs to and from a function or taxis are not permitted. </t>
  </si>
  <si>
    <t>In column A, number each line item.  This Item No should be written on all supporting documents for cross referencing purposes.</t>
  </si>
  <si>
    <t>Client Ref</t>
  </si>
  <si>
    <t>Rental Space
Note: For claim 1 - only the lease agreement is required.</t>
  </si>
  <si>
    <t>In column A, number each line item.  This Item No should be written on all supporting documents for cross referencing purposes. Max 12 months and/or €12,500 (costs)</t>
  </si>
  <si>
    <r>
      <t xml:space="preserve">For claim one, only a copy of the lease is required.  </t>
    </r>
    <r>
      <rPr>
        <b/>
        <sz val="10"/>
        <rFont val="Calibri"/>
        <family val="2"/>
        <scheme val="minor"/>
      </rPr>
      <t>The second and final claim will require confirmation of payment for validation.</t>
    </r>
  </si>
  <si>
    <t>Annual Rent, Description (location, desk space/office etc)  &amp; Purpose</t>
  </si>
  <si>
    <t xml:space="preserve">Rental Period
From - To </t>
  </si>
  <si>
    <r>
      <t xml:space="preserve">Select Travel Type
</t>
    </r>
    <r>
      <rPr>
        <sz val="10"/>
        <rFont val="Calibri"/>
        <family val="2"/>
        <scheme val="minor"/>
      </rPr>
      <t>(Drop down menu)</t>
    </r>
  </si>
  <si>
    <t>Cost</t>
  </si>
  <si>
    <r>
      <t xml:space="preserve">Departure Time
</t>
    </r>
    <r>
      <rPr>
        <b/>
        <sz val="10"/>
        <rFont val="Calibri"/>
        <family val="2"/>
        <scheme val="minor"/>
      </rPr>
      <t>(insert using 24hr format  hh:mm e.g.13:00)</t>
    </r>
  </si>
  <si>
    <t>Arrival Time
(insert using 24hr format  hh:mm)</t>
  </si>
  <si>
    <t>Travel Costs Disallowed
(Manual Entry)</t>
  </si>
  <si>
    <t>Mileage (for Domestic Travel or Private Car use overseas)</t>
  </si>
  <si>
    <t>Provide details of staff that travelled and reason of travel</t>
  </si>
  <si>
    <t>Provide details of mileage if using private car overseas (mileage is inclusive of fuel, do not submit fuel cost separately)</t>
  </si>
  <si>
    <t>Provide Route plan showing distance travelled</t>
  </si>
  <si>
    <t>Kilometres</t>
  </si>
  <si>
    <r>
      <t xml:space="preserve">Insert URL showing Route Plan
</t>
    </r>
    <r>
      <rPr>
        <sz val="11"/>
        <color theme="1"/>
        <rFont val="Calibri"/>
        <family val="2"/>
        <scheme val="minor"/>
      </rPr>
      <t xml:space="preserve"> (e.g. Google maps)</t>
    </r>
  </si>
  <si>
    <t>Trade Fairs - Approved Trade Fairs only are eligible for support</t>
  </si>
  <si>
    <t>Ensure Instructions tab is read before completing</t>
  </si>
  <si>
    <t>Trade Fair Attendance/Exhibition Fees:</t>
  </si>
  <si>
    <t>Name of Trade Fair</t>
  </si>
  <si>
    <t>Location</t>
  </si>
  <si>
    <t>Amt Paid
(Ex VAT)</t>
  </si>
  <si>
    <t>Costs Disallowed
(Manual Entry)</t>
  </si>
  <si>
    <t>Stand Set-Up and Installation Costs:</t>
  </si>
  <si>
    <t>Details</t>
  </si>
  <si>
    <r>
      <t xml:space="preserve">Trade Fair Overheads/Sundries : </t>
    </r>
    <r>
      <rPr>
        <sz val="12"/>
        <rFont val="Calibri"/>
        <family val="2"/>
        <scheme val="minor"/>
      </rPr>
      <t>Overheads/Sundries will be restricted to maximum of €500 for each approved trade fair, and is only eligible if included in approved application</t>
    </r>
    <r>
      <rPr>
        <b/>
        <sz val="12"/>
        <rFont val="Calibri"/>
        <family val="2"/>
        <scheme val="minor"/>
      </rPr>
      <t xml:space="preserve">.
</t>
    </r>
    <r>
      <rPr>
        <sz val="12"/>
        <rFont val="Calibri"/>
        <family val="2"/>
        <scheme val="minor"/>
      </rPr>
      <t>Please provide details of sundry costs - no proof of payment is required for these sundry costs.</t>
    </r>
  </si>
  <si>
    <t>Rental of Project Space</t>
  </si>
  <si>
    <t>Smart Regions (Enterprise Innovation Scheme)</t>
  </si>
  <si>
    <t>In accordance with the above Project Number under which a Smart Regions (Enterprise Innovation Scheme)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</si>
  <si>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Salaries and overheads</t>
  </si>
  <si>
    <t>Instructions to complete claim for  Smart Regions Enterprise Innovation Scheme (Smart Regions)
Stream 2 - Innovative Clusters Grant</t>
  </si>
  <si>
    <t>https://www.enterprise-ireland.com/en/supports/claims</t>
  </si>
  <si>
    <t>EU Co-funding of your Project</t>
  </si>
  <si>
    <t xml:space="preserve">•  The Smart Regions Enterprise Innovation Scheme is co-funded by the Government of Ireland and the European Union through the European Regional Development Fund
    (“ERDF”) Southern, Eastern and Midland Regional Programme 2021-27 and the Northern and Western Regional Programme 2021-27.
•  Refer to your Letter of Offer for conditions of funding
•  Compliance with CPR Regulation (EU) 2021/1060 and all relevant national and EU regulations and guidance is a requirement of funding.
</t>
  </si>
  <si>
    <r>
      <t xml:space="preserve">• Complete the Smart Regions Feasibility Grant Claim Workbook as instructed. 
• Directors Statement must be signed with </t>
    </r>
    <r>
      <rPr>
        <b/>
        <sz val="12"/>
        <color theme="1"/>
        <rFont val="Calibri"/>
        <family val="2"/>
        <scheme val="minor"/>
      </rPr>
      <t>original signatures (ink to paper) or signatures via DocuSign only</t>
    </r>
    <r>
      <rPr>
        <sz val="12"/>
        <color theme="1"/>
        <rFont val="Calibri"/>
        <family val="2"/>
        <scheme val="minor"/>
      </rPr>
      <t>, images of original signatures are not admissable.
• Print, sign, scan the Director Statement (on Grantee Company headed paper). Return the pdf document, the Excel Claim Form and supporting documentation to
   Project and Portfolio Management Center (PPM) as outlined on the website.</t>
    </r>
  </si>
  <si>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</si>
  <si>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rFont val="Calibri"/>
        <family val="2"/>
        <scheme val="minor"/>
      </rPr>
      <t>Economy Airline/Ferry/Rail Travel Costs:</t>
    </r>
    <r>
      <rPr>
        <sz val="12"/>
        <rFont val="Calibri"/>
        <family val="2"/>
        <scheme val="minor"/>
      </rPr>
      <t xml:space="preserve"> 
•  For flights, please submit the original itinerary email received at the time of booking. Please ensure the </t>
    </r>
    <r>
      <rPr>
        <b/>
        <sz val="12"/>
        <rFont val="Calibri"/>
        <family val="2"/>
        <scheme val="minor"/>
      </rPr>
      <t>pre-populated</t>
    </r>
    <r>
      <rPr>
        <sz val="12"/>
        <rFont val="Calibri"/>
        <family val="2"/>
        <scheme val="minor"/>
      </rPr>
      <t xml:space="preserve"> "Item No." (see Column A) is assigned to this document.
•  For Rail and Ferry please submit ticket/e-ticket (if itinerary is not avaible).  
•  No Proof of payment needed for e-tickets.  
•  Tickets must confirm an outward and return journey in order to calculate appropriate subsistence for each journey.  
•  Airline tickets must state: name, destination, travel dates, cost and time/date of booking.</t>
    </r>
  </si>
  <si>
    <r>
      <rPr>
        <b/>
        <sz val="12"/>
        <color theme="1"/>
        <rFont val="Calibri"/>
        <family val="2"/>
        <scheme val="minor"/>
      </rPr>
      <t xml:space="preserve">Mileage: 
</t>
    </r>
    <r>
      <rPr>
        <sz val="12"/>
        <rFont val="Calibri"/>
        <family val="2"/>
        <scheme val="minor"/>
      </rPr>
      <t xml:space="preserve">•  Mileage rate of 60 cent/Km applies. Domestic mileage only applies for trips over 20 Km from base.  
•  For domestic mileage, please insert details of trip(s) by confirming the Eircodes of both the Starting and Finishing point in Destination &amp; Purpose column.  
•  The corresponding journey length (Km) should be inserted in Travel Type column.  
•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</si>
  <si>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  Submit receipt/invoice and proof of payment.  
•  Mileage is ineligible on hire cars.</t>
    </r>
  </si>
  <si>
    <t>Promotion</t>
  </si>
  <si>
    <t>Organisation of Training Programmes</t>
  </si>
  <si>
    <r>
      <rPr>
        <b/>
        <sz val="12"/>
        <rFont val="Calibri"/>
        <family val="2"/>
        <scheme val="minor"/>
      </rPr>
      <t>Note:</t>
    </r>
    <r>
      <rPr>
        <sz val="12"/>
        <rFont val="Calibri"/>
        <family val="2"/>
        <scheme val="minor"/>
      </rPr>
      <t xml:space="preserve">
•  A maximum grant of up to 50% of eligible salary, capped at €100k gross salary (excluding Employer's PRSI, bonuses, pensions or any other payments) per person per annum or €50k grant per person per annum, whichever is the lesser over a period of three (3) years.
•  Only salary costs in respect of time spent on the work programme shall be deemed eligible costs.
•  Roles for which funding has been approved by Enterprise Ireland must be clearly assigned with responsibilities relating to the implementation of the work programme.
•  Personnel must have fixed term contracts and be employed directly by the Grantee Company to drive the various elements of the work programme over the period of funding. 
•  Employee time spent at a trade fair cannot be claimed.
•  For each employee listed we will require 1) a copy of the signed contract of employment, 2) the most recent payslip, 3) the correpsonding proof of payment i.e. bank statement from the same pay period as per payslip and 4) batch payroll report (if applicable)
•  A maximum of four personnel can be supported for funding in Stream Two to drive the various elements of the cluster programme.
•  Only key management personnel or key technical personnel charged with the management and delivery of the overall project or specific elements of the proposed project will be eligible for support.
•  Each entry has been given a </t>
    </r>
    <r>
      <rPr>
        <b/>
        <sz val="12"/>
        <rFont val="Calibri"/>
        <family val="2"/>
        <scheme val="minor"/>
      </rPr>
      <t>pre-populated</t>
    </r>
    <r>
      <rPr>
        <sz val="12"/>
        <rFont val="Calibri"/>
        <family val="2"/>
        <scheme val="minor"/>
      </rPr>
      <t xml:space="preserve"> "Item No.". Please ensure that the corresponding invoice and proof of payment i.e. bank statement are clearly marked with the item no. that it corresponds with. The Item No. can be found in Column A of each individual category tabs.
</t>
    </r>
    <r>
      <rPr>
        <b/>
        <sz val="12"/>
        <rFont val="Calibri"/>
        <family val="2"/>
        <scheme val="minor"/>
      </rPr>
      <t>Overheads Note:</t>
    </r>
    <r>
      <rPr>
        <sz val="12"/>
        <rFont val="Calibri"/>
        <family val="2"/>
        <scheme val="minor"/>
      </rPr>
      <t xml:space="preserve">
•  Note the costs of administration, finance, IT support etc., are considered overheads and covered under the overhead allowance calculated at 15% of eligible salary costs and supported at 50%.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Smart Regions grant.
</t>
    </r>
  </si>
  <si>
    <t>•  A maximum grant of 80% of eligible costs (capped at €11,250) or €9,000, whichever is the lesser, over the period of funding to support communication activities 
    required to implement its work programme by a successful applicant
•  This may include awareness events, promotional material and website costs (excluding design).
•  Each entry has been given a pre-populated "Item No.". Please ensure that the corresponding invoice and proof of payment i.e. bank statement are clearly marked with the item no. that it corresponds with. The Item No. can be found in Column A of each individual category tabs.</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</si>
  <si>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t>
    </r>
  </si>
  <si>
    <r>
      <rPr>
        <b/>
        <sz val="12"/>
        <color theme="1"/>
        <rFont val="Calibri"/>
        <family val="2"/>
        <scheme val="minor"/>
      </rPr>
      <t>Note</t>
    </r>
    <r>
      <rPr>
        <sz val="12"/>
        <color theme="1"/>
        <rFont val="Calibri"/>
        <family val="2"/>
        <scheme val="minor"/>
      </rPr>
      <t>: 
•  Approved Trade Fairs only are eligible for support
•  Fees for a maximum of 5 attendess are eligible.  Entry fees for non company employees are ineligible.</t>
    </r>
  </si>
  <si>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t>
    </r>
  </si>
  <si>
    <r>
      <rPr>
        <b/>
        <sz val="12"/>
        <color theme="1"/>
        <rFont val="Calibri"/>
        <family val="2"/>
        <scheme val="minor"/>
      </rPr>
      <t>Trade Fair Overheads/Sundries:</t>
    </r>
    <r>
      <rPr>
        <sz val="12"/>
        <color theme="1"/>
        <rFont val="Calibri"/>
        <family val="2"/>
        <scheme val="minor"/>
      </rPr>
      <t xml:space="preserve">
•  If included in original application, expenditure of €500 is allowable towards the cost of trade show related promotional material, brochure design/printing costs, translation costs etc.  
•  Please provide details of sundry costs - no proof of payment is required for these sundry costs.</t>
    </r>
  </si>
  <si>
    <r>
      <t xml:space="preserve">•   </t>
    </r>
    <r>
      <rPr>
        <b/>
        <sz val="12"/>
        <color theme="1"/>
        <rFont val="Calibri"/>
        <family val="2"/>
        <scheme val="minor"/>
      </rPr>
      <t>For claim one, only a copy of the lease agreement is required.</t>
    </r>
    <r>
      <rPr>
        <sz val="12"/>
        <color theme="1"/>
        <rFont val="Calibri"/>
        <family val="2"/>
        <scheme val="minor"/>
      </rPr>
      <t xml:space="preserve">
•   The maximum grant rate will be 80% of eligible expenditure (capped at €12,500) or a maximum grant of €10,000, whichever is the lesser, over the period of funding.
•   Rental/lease support is provided for up to 1 year only.
•   The commercial lease/licence must be in the name of the grantee
•   Final invoice and proof of payment on lease will be required before the Final Claim Date.</t>
    </r>
  </si>
  <si>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</si>
  <si>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Smart Regions Stream 2 Innovative Enterprise Clusters</t>
  </si>
  <si>
    <t xml:space="preserve">Grantee Company/Local Authority/HEI Name: </t>
  </si>
  <si>
    <t>Enterprise Ireland Project Number (as per the Letter of Offer)</t>
  </si>
  <si>
    <t>Project End Date (as per Letter of Offer) :</t>
  </si>
  <si>
    <t>Final Claim Date (as per Letter of Offer) :</t>
  </si>
  <si>
    <t>Total approved expenditure as per Letter of Offer:</t>
  </si>
  <si>
    <t>Project Start Date (as per Letter of Offer) :</t>
  </si>
  <si>
    <t>Max of 4 claims permitted - Is this the 1st, 2nd, 3rd or 4th claim</t>
  </si>
  <si>
    <t>Is this the final claim</t>
  </si>
  <si>
    <t>Claim Contact:</t>
  </si>
  <si>
    <t>Claim Contact Email Address:</t>
  </si>
  <si>
    <t>Company/ Local Authority/ HEI Name:</t>
  </si>
  <si>
    <t>Project Number 
(confirmed in Letter of Offer):</t>
  </si>
  <si>
    <t>A Progress Report must be submitted with the claim detailing the progress of the project. The Progress Report template is provided in this workbook.</t>
  </si>
  <si>
    <r>
      <t xml:space="preserve">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
</t>
    </r>
    <r>
      <rPr>
        <b/>
        <sz val="10"/>
        <color theme="1"/>
        <rFont val="Arial"/>
        <family val="2"/>
      </rPr>
      <t>Original signatures or signatures via DocuSign only.</t>
    </r>
  </si>
  <si>
    <t>Employment Contracts</t>
  </si>
  <si>
    <t>Batch Payroll</t>
  </si>
  <si>
    <t>Payslips</t>
  </si>
  <si>
    <r>
      <t xml:space="preserve">Please ensure a copy of the most recent payslip for each employee is submitted. 
</t>
    </r>
    <r>
      <rPr>
        <b/>
        <sz val="10"/>
        <color rgb="FF000000"/>
        <rFont val="Arial"/>
        <family val="2"/>
      </rPr>
      <t xml:space="preserve">Note: </t>
    </r>
    <r>
      <rPr>
        <sz val="10"/>
        <color rgb="FF000000"/>
        <rFont val="Arial"/>
        <family val="2"/>
      </rPr>
      <t xml:space="preserve">There are </t>
    </r>
    <r>
      <rPr>
        <b/>
        <sz val="10"/>
        <color rgb="FF000000"/>
        <rFont val="Arial"/>
        <family val="2"/>
      </rPr>
      <t xml:space="preserve">pre-populated </t>
    </r>
    <r>
      <rPr>
        <sz val="10"/>
        <color rgb="FF000000"/>
        <rFont val="Arial"/>
        <family val="2"/>
      </rPr>
      <t xml:space="preserve">items numbers assigned as per claim form, please ensure these item numbers are applied to the corresponding payslips.
</t>
    </r>
  </si>
  <si>
    <r>
      <t xml:space="preserve">The corresponding proof of payment (from the same pay period as payslips are required) in the form of a Bank or Company Credit Card Statement.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proof of payment.</t>
    </r>
  </si>
  <si>
    <r>
      <t xml:space="preserve">Include with claim, copies of employment contracts for all employees of Grantee Company (including any replacements) on which grant is being claimed. 
</t>
    </r>
    <r>
      <rPr>
        <b/>
        <sz val="10"/>
        <color rgb="FF000000"/>
        <rFont val="Arial"/>
        <family val="2"/>
      </rPr>
      <t>Note</t>
    </r>
    <r>
      <rPr>
        <sz val="10"/>
        <color rgb="FF000000"/>
        <rFont val="Arial"/>
        <family val="2"/>
      </rPr>
      <t xml:space="preserve">: The contract must confirm the employee is employed by the Grantee Company only. The contract should include employee name, contract duration (fixed term or permanent), job title, job location, start date and salary/wage.The contract must be dated and signed by both the company personnel representative and the employee.
</t>
    </r>
    <r>
      <rPr>
        <b/>
        <sz val="10"/>
        <color rgb="FF000000"/>
        <rFont val="Arial"/>
        <family val="2"/>
      </rPr>
      <t>Note:</t>
    </r>
    <r>
      <rPr>
        <sz val="10"/>
        <color rgb="FF000000"/>
        <rFont val="Arial"/>
        <family val="2"/>
      </rPr>
      <t xml:space="preserve"> There are </t>
    </r>
    <r>
      <rPr>
        <b/>
        <sz val="10"/>
        <color rgb="FF000000"/>
        <rFont val="Arial"/>
        <family val="2"/>
      </rPr>
      <t>pre-populate</t>
    </r>
    <r>
      <rPr>
        <sz val="10"/>
        <color rgb="FF000000"/>
        <rFont val="Arial"/>
        <family val="2"/>
      </rPr>
      <t>d items numbers assigned as per claim form, please ensure these item numbers are applied to the corresponding contracts.</t>
    </r>
  </si>
  <si>
    <r>
      <t xml:space="preserve">The </t>
    </r>
    <r>
      <rPr>
        <b/>
        <sz val="10"/>
        <rFont val="Arial"/>
        <family val="2"/>
      </rPr>
      <t>original travel itinerary email</t>
    </r>
    <r>
      <rPr>
        <sz val="10"/>
        <rFont val="Arial"/>
        <family val="2"/>
      </rPr>
      <t xml:space="preserve"> received at the time of booking is required.
If ticketed travel is booked by an agent, please provide the related invoice and proof of payment to this agent. 
• Please note, copies of boarding cards are not admissable.
• No proof of payment is required for e-tickets.  
• All Airline tickets must state: </t>
    </r>
    <r>
      <rPr>
        <b/>
        <sz val="10"/>
        <rFont val="Arial"/>
        <family val="2"/>
      </rPr>
      <t>name, destination, travel dates, costs and the time/date of booking</t>
    </r>
    <r>
      <rPr>
        <sz val="10"/>
        <rFont val="Arial"/>
        <family val="2"/>
      </rPr>
      <t xml:space="preserve">.  
• All other tickets must confirm an outward and return journey in order to calculate appropriate subsistence for each journey.  
</t>
    </r>
    <r>
      <rPr>
        <b/>
        <sz val="10"/>
        <rFont val="Arial"/>
        <family val="2"/>
      </rPr>
      <t>• 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</si>
  <si>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r>
      <t xml:space="preserve">Please include a copy of invoices for approved Trade Fair attendance/Exhibition fees and stand set up costs.
</t>
    </r>
    <r>
      <rPr>
        <b/>
        <sz val="10"/>
        <color rgb="FF000000"/>
        <rFont val="Arial"/>
        <family val="2"/>
      </rPr>
      <t xml:space="preserve">Note: </t>
    </r>
    <r>
      <rPr>
        <sz val="10"/>
        <color rgb="FF000000"/>
        <rFont val="Arial"/>
        <family val="2"/>
      </rPr>
      <t xml:space="preserve">There are </t>
    </r>
    <r>
      <rPr>
        <b/>
        <sz val="10"/>
        <color rgb="FF000000"/>
        <rFont val="Arial"/>
        <family val="2"/>
      </rPr>
      <t>pre-populated</t>
    </r>
    <r>
      <rPr>
        <sz val="10"/>
        <color rgb="FF000000"/>
        <rFont val="Arial"/>
        <family val="2"/>
      </rPr>
      <t xml:space="preserve"> items numbers assigned as per claim form, please ensure these item numbers are applied to the corresponding invoices.</t>
    </r>
  </si>
  <si>
    <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</si>
  <si>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r>
      <t xml:space="preserve">Please include a copy of invoices for approved Promotional Material costs:
1. Awareness Events
2. Website Costs (excluding design):  
3. Promotional Materials:
</t>
    </r>
    <r>
      <rPr>
        <b/>
        <sz val="10"/>
        <rFont val="Arial"/>
        <family val="2"/>
      </rPr>
      <t xml:space="preserve">
Note:</t>
    </r>
    <r>
      <rPr>
        <sz val="10"/>
        <rFont val="Arial"/>
        <family val="2"/>
      </rPr>
      <t xml:space="preserve"> There are </t>
    </r>
    <r>
      <rPr>
        <b/>
        <sz val="10"/>
        <rFont val="Arial"/>
        <family val="2"/>
      </rPr>
      <t>pre-populate</t>
    </r>
    <r>
      <rPr>
        <sz val="10"/>
        <rFont val="Arial"/>
        <family val="2"/>
      </rPr>
      <t>d items numbers assigned as per claim form, please ensure these item numbers are applied to the corresponding invoices and proof of payment</t>
    </r>
  </si>
  <si>
    <r>
      <t xml:space="preserve">Please submit with the Claim copies of Trainer’s Invoices. 
Invoices must clearly state the work undertaken, daily rate and number of days.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</si>
  <si>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r>
      <t xml:space="preserve">The commercial lease/licence must be in the name of the grantee. 
</t>
    </r>
    <r>
      <rPr>
        <b/>
        <sz val="10"/>
        <color rgb="FF000000"/>
        <rFont val="Arial"/>
        <family val="2"/>
      </rPr>
      <t>First</t>
    </r>
    <r>
      <rPr>
        <sz val="10"/>
        <color rgb="FF000000"/>
        <rFont val="Arial"/>
        <family val="2"/>
      </rPr>
      <t xml:space="preserve"> </t>
    </r>
    <r>
      <rPr>
        <b/>
        <sz val="10"/>
        <color rgb="FF000000"/>
        <rFont val="Arial"/>
        <family val="2"/>
      </rPr>
      <t xml:space="preserve">Claim for Rental Costs:
</t>
    </r>
    <r>
      <rPr>
        <sz val="10"/>
        <color rgb="FF000000"/>
        <rFont val="Arial"/>
        <family val="2"/>
      </rPr>
      <t xml:space="preserve">Please provide a signed copy of the commercial lease/licence.
</t>
    </r>
    <r>
      <rPr>
        <b/>
        <sz val="10"/>
        <color rgb="FF000000"/>
        <rFont val="Arial"/>
        <family val="2"/>
      </rPr>
      <t xml:space="preserve">Second/Final Claim for Rental Costs:
</t>
    </r>
    <r>
      <rPr>
        <sz val="10"/>
        <color rgb="FF000000"/>
        <rFont val="Arial"/>
        <family val="2"/>
      </rPr>
      <t xml:space="preserve">Confirmation of payment will be required prior ot the Final Claim Date.
Final invoice and proof of payment on lease will be required.
For each invoice claimed, you must submit a copy of Bank or Company Credit Card Statement as proof of payment. 
</t>
    </r>
    <r>
      <rPr>
        <b/>
        <sz val="10"/>
        <color rgb="FF000000"/>
        <rFont val="Arial"/>
        <family val="2"/>
      </rPr>
      <t>Note:</t>
    </r>
    <r>
      <rPr>
        <sz val="10"/>
        <color rgb="FF000000"/>
        <rFont val="Arial"/>
        <family val="2"/>
      </rPr>
      <t xml:space="preserve"> There are </t>
    </r>
    <r>
      <rPr>
        <b/>
        <sz val="10"/>
        <color rgb="FF000000"/>
        <rFont val="Arial"/>
        <family val="2"/>
      </rPr>
      <t>pre-populated</t>
    </r>
    <r>
      <rPr>
        <sz val="10"/>
        <color rgb="FF000000"/>
        <rFont val="Arial"/>
        <family val="2"/>
      </rPr>
      <t xml:space="preserve"> items numbers assigned as per claim form, please ensure these item numbers are applied to the corresponding invoices and proof of payment.
</t>
    </r>
  </si>
  <si>
    <r>
      <t xml:space="preserve">Where salaries are paid as a batch payment, the payroll listing is also required. If salaries are listed as individual transactions on the bank statement, payroll listing is not required.
</t>
    </r>
    <r>
      <rPr>
        <b/>
        <sz val="10"/>
        <rFont val="Arial"/>
        <family val="2"/>
      </rPr>
      <t>Note:</t>
    </r>
    <r>
      <rPr>
        <sz val="10"/>
        <rFont val="Arial"/>
        <family val="2"/>
      </rPr>
      <t xml:space="preserve"> The payroll listing must show the name of the employees included in the claim, and the monetary values for </t>
    </r>
    <r>
      <rPr>
        <b/>
        <sz val="10"/>
        <rFont val="Arial"/>
        <family val="2"/>
      </rPr>
      <t>all</t>
    </r>
    <r>
      <rPr>
        <sz val="10"/>
        <rFont val="Arial"/>
        <family val="2"/>
      </rPr>
      <t xml:space="preserve"> employees included in the payroll. The total of all monetary values paid to each employee must correspond with the transaction as per proof of payment.
</t>
    </r>
    <r>
      <rPr>
        <b/>
        <sz val="10"/>
        <rFont val="Arial"/>
        <family val="2"/>
      </rPr>
      <t xml:space="preserve">Note: </t>
    </r>
    <r>
      <rPr>
        <sz val="10"/>
        <rFont val="Arial"/>
        <family val="2"/>
      </rPr>
      <t>The names of employees (that are not included in the claim) can be redacted.</t>
    </r>
  </si>
  <si>
    <t xml:space="preserve">In column A, number each line item.  This Item No. should be written on all supporting documents for cross referencing purposes.
</t>
  </si>
  <si>
    <t>Ensure that the overhead rate you are claiming is in line with the approved rate as per your Letter of Offer.</t>
  </si>
  <si>
    <r>
      <t xml:space="preserve">International Travel Only - Flight, Ferry, Rail, Car Hire Expenditure </t>
    </r>
    <r>
      <rPr>
        <b/>
        <sz val="14"/>
        <color rgb="FF0000E1"/>
        <rFont val="Calibri"/>
        <family val="2"/>
        <scheme val="minor"/>
      </rPr>
      <t>(Mileage is below)</t>
    </r>
  </si>
  <si>
    <t>Starting Point, Destination and reason for your journey</t>
  </si>
  <si>
    <t>Departure Date from Ireland (insert using dd/mm/yyyy format)</t>
  </si>
  <si>
    <t>Arrival Date to Ireland (insert using dd/mm/yyyy format)</t>
  </si>
  <si>
    <r>
      <t xml:space="preserve">Subsistence Costs
</t>
    </r>
    <r>
      <rPr>
        <b/>
        <sz val="10"/>
        <rFont val="Calibri"/>
        <family val="2"/>
        <scheme val="minor"/>
      </rPr>
      <t>Select the correct value from the drop down menu</t>
    </r>
  </si>
  <si>
    <t>&lt;- unhide rows between row 30 and row 109 if required</t>
  </si>
  <si>
    <t>Mileage per Km: €0.60</t>
  </si>
  <si>
    <r>
      <t xml:space="preserve">Journey Description 
</t>
    </r>
    <r>
      <rPr>
        <b/>
        <sz val="10"/>
        <rFont val="Calibri"/>
        <family val="2"/>
        <scheme val="minor"/>
      </rPr>
      <t>(Include Starting Point, Destination and reason for your journey)</t>
    </r>
  </si>
  <si>
    <r>
      <t xml:space="preserve">Cost
</t>
    </r>
    <r>
      <rPr>
        <b/>
        <sz val="10"/>
        <rFont val="Calibri"/>
        <family val="2"/>
        <scheme val="minor"/>
      </rPr>
      <t>(Mileage paid at 60c per Kilometre)</t>
    </r>
  </si>
  <si>
    <t>Departure Date (insert using dd/mm/yyyy format)</t>
  </si>
  <si>
    <t>Arrival Date (insert using dd/mm/yyyy format)</t>
  </si>
  <si>
    <t>&lt;- unhide rows between row 156 and row 221 if required</t>
  </si>
  <si>
    <t>Total Travel &amp; Subsistence:</t>
  </si>
  <si>
    <r>
      <t xml:space="preserve">Use a separate line for each person. Note that ONLY staff on the grantee payroll are eligible for support.
Provide details of staff that travelled and reason of travel	
Insert details of international flights or ferries (Submit the itinerary email or ticket/e-ticket.  No Proof of payment needed for e-tickets, otherwise receipts are required.  
Ticket must state </t>
    </r>
    <r>
      <rPr>
        <b/>
        <sz val="11"/>
        <rFont val="Calibri"/>
        <family val="2"/>
        <scheme val="minor"/>
      </rPr>
      <t>name, destination, outward and return journey dates, cost and time/date of booking.</t>
    </r>
  </si>
  <si>
    <t>Accounting Code Reference</t>
  </si>
  <si>
    <t>Total Eligible Costs:</t>
  </si>
  <si>
    <t>Total Claimed Costs:</t>
  </si>
  <si>
    <t>Total Disallowed Costs:</t>
  </si>
  <si>
    <t>Claimed Costs</t>
  </si>
  <si>
    <t>&lt;- unhide rows between row 30 and row 112 if required</t>
  </si>
  <si>
    <t>Task Assignment Letter</t>
  </si>
  <si>
    <r>
      <t xml:space="preserve">For each employee claimed, a task assignment letter must be completed. Please print the Task Assignemnt Letter, complete, sign, scan and email back with the claim.
</t>
    </r>
    <r>
      <rPr>
        <b/>
        <sz val="10"/>
        <rFont val="Arial"/>
        <family val="2"/>
      </rPr>
      <t>Original signatures or signatures via DocuSign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</si>
</sst>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hh:mm:ss;@"/>
    <numFmt numFmtId="170" formatCode="[$-F400]h:mm:ss\ AM/PM"/>
    <numFmt numFmtId="171" formatCode="0.0"/>
  </numFmts>
  <fonts count="76"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0"/>
      <color theme="1"/>
      <name val="Calibri"/>
      <family val="2"/>
      <scheme val="minor"/>
    </font>
    <font>
      <b/>
      <sz val="10"/>
      <name val="Calibri"/>
      <family val="2"/>
      <scheme val="minor"/>
    </font>
    <font>
      <sz val="1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6"/>
      <name val="Calibri"/>
      <family val="2"/>
      <scheme val="minor"/>
    </font>
    <font>
      <sz val="10"/>
      <color rgb="FF0000E1"/>
      <name val="Calibri"/>
      <family val="2"/>
      <scheme val="minor"/>
    </font>
    <font>
      <b/>
      <sz val="26"/>
      <color rgb="FF006100"/>
      <name val="Calibri"/>
      <family val="2"/>
      <scheme val="minor"/>
    </font>
    <font>
      <i/>
      <sz val="11"/>
      <name val="Calibri"/>
      <family val="2"/>
    </font>
    <font>
      <i/>
      <sz val="11"/>
      <color theme="1"/>
      <name val="Calibri"/>
      <family val="2"/>
      <scheme val="minor"/>
    </font>
    <font>
      <b/>
      <sz val="10"/>
      <color theme="9" tint="-0.499984740745262"/>
      <name val="Calibri"/>
      <family val="2"/>
      <scheme val="minor"/>
    </font>
    <font>
      <i/>
      <sz val="11"/>
      <color rgb="FF808080"/>
      <name val="Calibri"/>
      <family val="2"/>
      <scheme val="minor"/>
    </font>
    <font>
      <i/>
      <sz val="11"/>
      <name val="Calibri"/>
      <family val="2"/>
      <scheme val="minor"/>
    </font>
    <font>
      <b/>
      <sz val="11"/>
      <name val="Arial"/>
      <family val="2"/>
    </font>
    <font>
      <i/>
      <sz val="10"/>
      <name val="Arial"/>
      <family val="2"/>
    </font>
    <font>
      <sz val="11"/>
      <color rgb="FF0563C1"/>
      <name val="Calibri"/>
      <family val="2"/>
      <scheme val="minor"/>
    </font>
    <font>
      <b/>
      <sz val="16"/>
      <color theme="1"/>
      <name val="Calibri"/>
      <family val="2"/>
      <scheme val="minor"/>
    </font>
    <font>
      <b/>
      <sz val="10"/>
      <color theme="0"/>
      <name val="Calibri"/>
      <family val="2"/>
      <scheme val="minor"/>
    </font>
    <font>
      <b/>
      <sz val="10"/>
      <color rgb="FF006100"/>
      <name val="Calibri"/>
      <family val="2"/>
      <scheme val="minor"/>
    </font>
    <font>
      <sz val="8"/>
      <color theme="1"/>
      <name val="Calibri"/>
      <family val="2"/>
      <scheme val="minor"/>
    </font>
    <font>
      <b/>
      <u/>
      <sz val="11"/>
      <color theme="10"/>
      <name val="Calibri"/>
      <family val="2"/>
      <scheme val="minor"/>
    </font>
    <font>
      <sz val="14"/>
      <name val="Arial"/>
      <family val="2"/>
    </font>
    <font>
      <b/>
      <sz val="11"/>
      <color theme="1"/>
      <name val="Arial"/>
      <family val="2"/>
    </font>
    <font>
      <b/>
      <sz val="14"/>
      <color rgb="FF0000E1"/>
      <name val="Calibri"/>
      <family val="2"/>
      <scheme val="minor"/>
    </font>
    <font>
      <b/>
      <sz val="8"/>
      <name val="Arial"/>
      <family val="2"/>
    </font>
  </fonts>
  <fills count="23">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99FFCC"/>
        <bgColor indexed="64"/>
      </patternFill>
    </fill>
    <fill>
      <patternFill patternType="solid">
        <fgColor rgb="FF00DC7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rgb="FF4472C4"/>
        <bgColor indexed="64"/>
      </patternFill>
    </fill>
    <fill>
      <patternFill patternType="solid">
        <fgColor theme="2"/>
        <bgColor indexed="64"/>
      </patternFill>
    </fill>
    <fill>
      <patternFill patternType="solid">
        <fgColor theme="0" tint="-0.14999847407452621"/>
        <bgColor indexed="64"/>
      </patternFill>
    </fill>
    <fill>
      <patternFill patternType="solid">
        <fgColor rgb="FF0000E1"/>
        <bgColor indexed="64"/>
      </patternFill>
    </fill>
    <fill>
      <patternFill patternType="solid">
        <fgColor rgb="FFC6EFCE"/>
        <bgColor indexed="64"/>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thin">
        <color auto="1"/>
      </left>
      <right style="hair">
        <color auto="1"/>
      </right>
      <top/>
      <bottom style="hair">
        <color auto="1"/>
      </bottom>
      <diagonal/>
    </border>
    <border>
      <left style="thin">
        <color rgb="FF7F7F7F"/>
      </left>
      <right style="thin">
        <color rgb="FF7F7F7F"/>
      </right>
      <top/>
      <bottom style="thin">
        <color rgb="FF7F7F7F"/>
      </bottom>
      <diagonal/>
    </border>
    <border>
      <left style="thin">
        <color indexed="64"/>
      </left>
      <right style="thin">
        <color rgb="FF7F7F7F"/>
      </right>
      <top style="thin">
        <color rgb="FF7F7F7F"/>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right/>
      <top style="hair">
        <color indexed="64"/>
      </top>
      <bottom style="thin">
        <color rgb="FF7F7F7F"/>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medium">
        <color indexed="64"/>
      </left>
      <right style="medium">
        <color indexed="64"/>
      </right>
      <top style="medium">
        <color indexed="64"/>
      </top>
      <bottom style="medium">
        <color indexed="64"/>
      </bottom>
      <diagonal/>
    </border>
    <border>
      <left style="hair">
        <color rgb="FF7F7F7F"/>
      </left>
      <right/>
      <top style="hair">
        <color auto="1"/>
      </top>
      <bottom style="hair">
        <color rgb="FF7F7F7F"/>
      </bottom>
      <diagonal/>
    </border>
    <border>
      <left/>
      <right style="hair">
        <color auto="1"/>
      </right>
      <top style="hair">
        <color auto="1"/>
      </top>
      <bottom style="hair">
        <color rgb="FF7F7F7F"/>
      </bottom>
      <diagonal/>
    </border>
    <border>
      <left/>
      <right style="dotted">
        <color theme="0" tint="-0.14999847407452621"/>
      </right>
      <top/>
      <bottom/>
      <diagonal/>
    </border>
    <border>
      <left/>
      <right/>
      <top style="thin">
        <color rgb="FF7F7F7F"/>
      </top>
      <bottom style="thin">
        <color auto="1"/>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563C1"/>
      </left>
      <right style="thin">
        <color rgb="FF0563C1"/>
      </right>
      <top style="thin">
        <color rgb="FF0563C1"/>
      </top>
      <bottom style="thin">
        <color rgb="FF0563C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1"/>
      </left>
      <right style="thin">
        <color theme="1"/>
      </right>
      <top style="thin">
        <color theme="1"/>
      </top>
      <bottom style="thin">
        <color theme="1"/>
      </bottom>
      <diagonal/>
    </border>
    <border>
      <left/>
      <right/>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bottom>
      <diagonal/>
    </border>
    <border>
      <left/>
      <right style="hair">
        <color theme="0"/>
      </right>
      <top style="thin">
        <color theme="0" tint="-0.34998626667073579"/>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auto="1"/>
      </left>
      <right/>
      <top style="thin">
        <color theme="0"/>
      </top>
      <bottom/>
      <diagonal/>
    </border>
    <border>
      <left/>
      <right/>
      <top style="thin">
        <color theme="0"/>
      </top>
      <bottom/>
      <diagonal/>
    </border>
    <border>
      <left style="hair">
        <color auto="1"/>
      </left>
      <right/>
      <top/>
      <bottom style="hair">
        <color theme="0"/>
      </bottom>
      <diagonal/>
    </border>
    <border>
      <left/>
      <right/>
      <top/>
      <bottom style="hair">
        <color theme="0"/>
      </bottom>
      <diagonal/>
    </border>
    <border>
      <left style="hair">
        <color auto="1"/>
      </left>
      <right/>
      <top style="hair">
        <color theme="0"/>
      </top>
      <bottom style="hair">
        <color theme="0"/>
      </bottom>
      <diagonal/>
    </border>
    <border>
      <left/>
      <right/>
      <top style="hair">
        <color theme="0"/>
      </top>
      <bottom style="hair">
        <color theme="0"/>
      </bottom>
      <diagonal/>
    </border>
    <border>
      <left style="hair">
        <color auto="1"/>
      </left>
      <right/>
      <top style="hair">
        <color theme="0"/>
      </top>
      <bottom/>
      <diagonal/>
    </border>
    <border>
      <left/>
      <right/>
      <top style="hair">
        <color theme="0"/>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right>
      <top style="thin">
        <color theme="0" tint="-0.34998626667073579"/>
      </top>
      <bottom style="thin">
        <color theme="0"/>
      </bottom>
      <diagonal/>
    </border>
    <border>
      <left/>
      <right style="thin">
        <color theme="0"/>
      </right>
      <top/>
      <bottom style="thin">
        <color theme="0"/>
      </bottom>
      <diagonal/>
    </border>
    <border>
      <left/>
      <right style="thin">
        <color theme="1"/>
      </right>
      <top style="thin">
        <color theme="0"/>
      </top>
      <bottom style="thin">
        <color theme="0"/>
      </bottom>
      <diagonal/>
    </border>
    <border>
      <left style="hair">
        <color auto="1"/>
      </left>
      <right/>
      <top/>
      <bottom style="thin">
        <color theme="1"/>
      </bottom>
      <diagonal/>
    </border>
    <border>
      <left/>
      <right/>
      <top/>
      <bottom style="thin">
        <color theme="1"/>
      </bottom>
      <diagonal/>
    </border>
    <border>
      <left/>
      <right style="thin">
        <color theme="0"/>
      </right>
      <top/>
      <bottom style="thin">
        <color theme="1"/>
      </bottom>
      <diagonal/>
    </border>
    <border>
      <left/>
      <right style="thin">
        <color theme="0" tint="-0.34998626667073579"/>
      </right>
      <top style="hair">
        <color auto="1"/>
      </top>
      <bottom style="hair">
        <color auto="1"/>
      </bottom>
      <diagonal/>
    </border>
    <border>
      <left style="thin">
        <color rgb="FF4472C4"/>
      </left>
      <right style="thin">
        <color rgb="FF4472C4"/>
      </right>
      <top style="thin">
        <color rgb="FF4472C4"/>
      </top>
      <bottom style="thin">
        <color rgb="FF4472C4"/>
      </bottom>
      <diagonal/>
    </border>
    <border>
      <left/>
      <right style="hair">
        <color theme="0"/>
      </right>
      <top style="thin">
        <color theme="0" tint="-0.34998626667073579"/>
      </top>
      <bottom/>
      <diagonal/>
    </border>
    <border>
      <left style="hair">
        <color theme="0"/>
      </left>
      <right/>
      <top/>
      <bottom style="hair">
        <color theme="0"/>
      </bottom>
      <diagonal/>
    </border>
    <border>
      <left style="hair">
        <color theme="0"/>
      </left>
      <right style="hair">
        <color theme="0"/>
      </right>
      <top style="thin">
        <color theme="0" tint="-0.34998626667073579"/>
      </top>
      <bottom/>
      <diagonal/>
    </border>
    <border>
      <left style="thin">
        <color theme="0"/>
      </left>
      <right/>
      <top style="thin">
        <color theme="0" tint="-0.14993743705557422"/>
      </top>
      <bottom style="thin">
        <color theme="0"/>
      </bottom>
      <diagonal/>
    </border>
    <border>
      <left style="thin">
        <color theme="0"/>
      </left>
      <right style="thin">
        <color theme="0"/>
      </right>
      <top style="thin">
        <color theme="0" tint="-0.14993743705557422"/>
      </top>
      <bottom style="thin">
        <color theme="0"/>
      </bottom>
      <diagonal/>
    </border>
    <border>
      <left/>
      <right style="hair">
        <color theme="0"/>
      </right>
      <top style="hair">
        <color rgb="FF7F7F7F"/>
      </top>
      <bottom style="hair">
        <color theme="0"/>
      </bottom>
      <diagonal/>
    </border>
    <border>
      <left style="hair">
        <color theme="0"/>
      </left>
      <right/>
      <top style="hair">
        <color rgb="FF7F7F7F"/>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diagonal/>
    </border>
    <border>
      <left style="hair">
        <color theme="0"/>
      </left>
      <right/>
      <top style="hair">
        <color theme="0"/>
      </top>
      <bottom/>
      <diagonal/>
    </border>
    <border>
      <left style="hair">
        <color theme="0"/>
      </left>
      <right style="hair">
        <color theme="0"/>
      </right>
      <top style="hair">
        <color auto="1"/>
      </top>
      <bottom style="thin">
        <color auto="1"/>
      </bottom>
      <diagonal/>
    </border>
    <border>
      <left style="thin">
        <color theme="0"/>
      </left>
      <right style="thin">
        <color theme="0"/>
      </right>
      <top/>
      <bottom/>
      <diagonal/>
    </border>
    <border>
      <left style="hair">
        <color auto="1"/>
      </left>
      <right style="hair">
        <color auto="1"/>
      </right>
      <top style="thin">
        <color theme="1"/>
      </top>
      <bottom style="hair">
        <color auto="1"/>
      </bottom>
      <diagonal/>
    </border>
  </borders>
  <cellStyleXfs count="31">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3" fillId="4" borderId="0" applyNumberFormat="0" applyBorder="0" applyAlignment="0" applyProtection="0"/>
    <xf numFmtId="0" fontId="3" fillId="7" borderId="0" applyNumberFormat="0" applyBorder="0" applyAlignment="0" applyProtection="0"/>
    <xf numFmtId="0" fontId="23" fillId="0" borderId="0"/>
    <xf numFmtId="0" fontId="24"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3" fillId="0" borderId="0"/>
    <xf numFmtId="0" fontId="27" fillId="0" borderId="0" applyNumberFormat="0" applyFill="0" applyBorder="0" applyAlignment="0" applyProtection="0"/>
    <xf numFmtId="0" fontId="4" fillId="0" borderId="0"/>
    <xf numFmtId="44" fontId="12"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12" fillId="0" borderId="0" applyFont="0" applyFill="0" applyBorder="0" applyAlignment="0" applyProtection="0"/>
  </cellStyleXfs>
  <cellXfs count="693">
    <xf numFmtId="0" fontId="0" fillId="0" borderId="0" xfId="0"/>
    <xf numFmtId="0" fontId="7" fillId="6" borderId="9" xfId="0" applyFont="1" applyFill="1" applyBorder="1"/>
    <xf numFmtId="0" fontId="3" fillId="6" borderId="9"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2" xfId="0" applyFont="1" applyBorder="1"/>
    <xf numFmtId="0" fontId="8" fillId="0" borderId="9" xfId="0" applyFont="1" applyBorder="1"/>
    <xf numFmtId="0" fontId="8" fillId="0" borderId="4" xfId="0" applyFont="1" applyBorder="1"/>
    <xf numFmtId="0" fontId="9" fillId="0" borderId="12" xfId="0" applyFont="1" applyBorder="1"/>
    <xf numFmtId="0" fontId="9" fillId="0" borderId="9" xfId="0" applyFont="1" applyBorder="1"/>
    <xf numFmtId="165" fontId="8" fillId="0" borderId="2" xfId="0" applyNumberFormat="1" applyFont="1" applyBorder="1"/>
    <xf numFmtId="0" fontId="8" fillId="0" borderId="7" xfId="0" applyFont="1" applyBorder="1"/>
    <xf numFmtId="0" fontId="11" fillId="0" borderId="0" xfId="0" applyFont="1"/>
    <xf numFmtId="0" fontId="8" fillId="0" borderId="8" xfId="0" applyFont="1" applyBorder="1"/>
    <xf numFmtId="0" fontId="7" fillId="6" borderId="8" xfId="0" applyFont="1" applyFill="1" applyBorder="1"/>
    <xf numFmtId="0" fontId="7" fillId="6" borderId="8" xfId="0" applyFont="1" applyFill="1" applyBorder="1" applyAlignment="1">
      <alignment wrapText="1"/>
    </xf>
    <xf numFmtId="44" fontId="8" fillId="0" borderId="8" xfId="1" applyFont="1" applyBorder="1"/>
    <xf numFmtId="44" fontId="9" fillId="0" borderId="0" xfId="1" applyFont="1"/>
    <xf numFmtId="44" fontId="9" fillId="0" borderId="4" xfId="1" applyFont="1" applyBorder="1"/>
    <xf numFmtId="44" fontId="9" fillId="0" borderId="7" xfId="1" applyFont="1" applyBorder="1"/>
    <xf numFmtId="44" fontId="8" fillId="0" borderId="6" xfId="1" applyFont="1" applyBorder="1"/>
    <xf numFmtId="44" fontId="8" fillId="0" borderId="7" xfId="1" applyFont="1" applyBorder="1"/>
    <xf numFmtId="167" fontId="8" fillId="0" borderId="8"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xf numFmtId="0" fontId="0" fillId="0" borderId="0" xfId="0" applyFill="1"/>
    <xf numFmtId="0" fontId="13" fillId="0" borderId="0" xfId="0" applyFont="1" applyAlignment="1">
      <alignment horizontal="left" vertical="center"/>
    </xf>
    <xf numFmtId="0" fontId="7" fillId="6" borderId="0" xfId="0" applyFont="1" applyFill="1" applyAlignment="1">
      <alignment horizontal="center"/>
    </xf>
    <xf numFmtId="0" fontId="25" fillId="0" borderId="8" xfId="4" applyFont="1" applyFill="1" applyBorder="1" applyAlignment="1" applyProtection="1">
      <alignment vertical="center" wrapText="1"/>
      <protection locked="0"/>
    </xf>
    <xf numFmtId="0" fontId="28" fillId="0" borderId="0" xfId="4" applyFont="1" applyFill="1" applyBorder="1" applyAlignment="1" applyProtection="1">
      <alignment horizontal="left" vertical="center"/>
      <protection locked="0"/>
    </xf>
    <xf numFmtId="0" fontId="25" fillId="0" borderId="0" xfId="4" applyFont="1" applyFill="1" applyBorder="1" applyAlignment="1" applyProtection="1">
      <alignment vertical="center" wrapText="1"/>
      <protection locked="0"/>
    </xf>
    <xf numFmtId="0" fontId="25"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9" fillId="0" borderId="0" xfId="0" applyFont="1"/>
    <xf numFmtId="0" fontId="30" fillId="0" borderId="0" xfId="0" applyFont="1"/>
    <xf numFmtId="0" fontId="26" fillId="0" borderId="8" xfId="0" applyFont="1" applyBorder="1" applyAlignment="1">
      <alignment horizontal="left" vertical="center"/>
    </xf>
    <xf numFmtId="0" fontId="29" fillId="0" borderId="8" xfId="0" applyFont="1" applyBorder="1" applyAlignment="1">
      <alignment horizontal="center" vertical="center"/>
    </xf>
    <xf numFmtId="0" fontId="26" fillId="0" borderId="8" xfId="0" applyFont="1" applyBorder="1" applyAlignment="1">
      <alignment horizontal="left" vertical="center" wrapText="1"/>
    </xf>
    <xf numFmtId="0" fontId="26" fillId="0" borderId="5" xfId="0" applyFont="1" applyBorder="1" applyAlignment="1">
      <alignment horizontal="right" wrapText="1"/>
    </xf>
    <xf numFmtId="0" fontId="29" fillId="0" borderId="7" xfId="0" applyFont="1" applyBorder="1"/>
    <xf numFmtId="0" fontId="26" fillId="0" borderId="12" xfId="0" applyFont="1" applyBorder="1" applyAlignment="1">
      <alignment horizontal="right" wrapText="1"/>
    </xf>
    <xf numFmtId="0" fontId="29" fillId="0" borderId="13" xfId="0" applyFont="1" applyBorder="1"/>
    <xf numFmtId="0" fontId="26" fillId="0" borderId="17" xfId="0" applyFont="1" applyBorder="1" applyAlignment="1">
      <alignment vertical="center"/>
    </xf>
    <xf numFmtId="0" fontId="27" fillId="0" borderId="0" xfId="20"/>
    <xf numFmtId="0" fontId="35" fillId="5" borderId="0" xfId="0" applyFont="1" applyFill="1" applyAlignment="1">
      <alignment vertical="center"/>
    </xf>
    <xf numFmtId="0" fontId="36" fillId="5" borderId="0" xfId="0" applyFont="1" applyFill="1"/>
    <xf numFmtId="0" fontId="13" fillId="5" borderId="0" xfId="0" applyFont="1" applyFill="1"/>
    <xf numFmtId="0" fontId="0" fillId="5" borderId="0" xfId="0" applyFill="1"/>
    <xf numFmtId="0" fontId="36" fillId="5" borderId="0" xfId="0" applyFont="1" applyFill="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26" fillId="0" borderId="0" xfId="0" applyFont="1"/>
    <xf numFmtId="0" fontId="14" fillId="0" borderId="0" xfId="2" applyFont="1" applyAlignment="1">
      <alignment vertical="center"/>
    </xf>
    <xf numFmtId="0" fontId="44" fillId="0" borderId="0" xfId="0" applyFont="1" applyAlignment="1">
      <alignment vertical="center"/>
    </xf>
    <xf numFmtId="0" fontId="29" fillId="0" borderId="0" xfId="0" applyFont="1" applyAlignment="1">
      <alignment horizontal="left" vertical="center"/>
    </xf>
    <xf numFmtId="0" fontId="26"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xf numFmtId="0" fontId="29" fillId="0" borderId="0" xfId="0" applyFont="1" applyAlignment="1">
      <alignment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44" fontId="46" fillId="0" borderId="0" xfId="9" applyNumberFormat="1" applyFont="1" applyFill="1" applyBorder="1" applyAlignment="1">
      <alignment horizontal="center"/>
    </xf>
    <xf numFmtId="164" fontId="29" fillId="0" borderId="0" xfId="0" applyNumberFormat="1" applyFont="1"/>
    <xf numFmtId="0" fontId="4" fillId="0" borderId="0" xfId="21"/>
    <xf numFmtId="0" fontId="29" fillId="0" borderId="0" xfId="0" applyFont="1" applyAlignment="1">
      <alignment horizontal="justify" vertical="center"/>
    </xf>
    <xf numFmtId="0" fontId="4" fillId="0" borderId="0" xfId="21" applyAlignment="1">
      <alignment vertical="top" wrapText="1"/>
    </xf>
    <xf numFmtId="0" fontId="48" fillId="0" borderId="0" xfId="0" applyFont="1" applyAlignment="1">
      <alignment vertical="center"/>
    </xf>
    <xf numFmtId="0" fontId="48" fillId="0" borderId="0" xfId="0" applyFont="1" applyAlignment="1" applyProtection="1">
      <alignment vertical="center"/>
      <protection locked="0"/>
    </xf>
    <xf numFmtId="0" fontId="4" fillId="0" borderId="0" xfId="21" applyProtection="1">
      <protection locked="0"/>
    </xf>
    <xf numFmtId="0" fontId="4" fillId="0" borderId="0" xfId="2" applyProtection="1">
      <protection locked="0"/>
    </xf>
    <xf numFmtId="0" fontId="3" fillId="0" borderId="0" xfId="0" applyFont="1"/>
    <xf numFmtId="0" fontId="25" fillId="0" borderId="0" xfId="2" applyFont="1" applyProtection="1">
      <protection locked="0"/>
    </xf>
    <xf numFmtId="0" fontId="51" fillId="0" borderId="0" xfId="2" applyFont="1" applyAlignment="1" applyProtection="1">
      <alignment vertical="center" wrapText="1"/>
      <protection locked="0"/>
    </xf>
    <xf numFmtId="0" fontId="4" fillId="0" borderId="0" xfId="2" quotePrefix="1" applyProtection="1">
      <protection locked="0"/>
    </xf>
    <xf numFmtId="0" fontId="0" fillId="0" borderId="0" xfId="0" applyProtection="1">
      <protection locked="0"/>
    </xf>
    <xf numFmtId="0" fontId="4" fillId="0" borderId="0" xfId="2" applyAlignment="1" applyProtection="1">
      <alignment wrapText="1"/>
      <protection locked="0"/>
    </xf>
    <xf numFmtId="0" fontId="38" fillId="0" borderId="0" xfId="20" applyFont="1" applyFill="1" applyAlignment="1">
      <alignment vertical="top"/>
    </xf>
    <xf numFmtId="0" fontId="39" fillId="0" borderId="0" xfId="0" applyFont="1" applyFill="1"/>
    <xf numFmtId="0" fontId="55" fillId="0" borderId="0" xfId="0" applyFont="1" applyAlignment="1">
      <alignment vertical="center"/>
    </xf>
    <xf numFmtId="0" fontId="55" fillId="0" borderId="0" xfId="0" applyFont="1" applyAlignment="1">
      <alignment horizontal="center" vertical="center"/>
    </xf>
    <xf numFmtId="44" fontId="25" fillId="3" borderId="1" xfId="9" applyNumberFormat="1" applyFont="1" applyAlignment="1">
      <alignment horizontal="center"/>
    </xf>
    <xf numFmtId="44" fontId="25" fillId="0" borderId="0" xfId="9" applyNumberFormat="1" applyFont="1" applyFill="1" applyBorder="1" applyAlignment="1">
      <alignment horizontal="center"/>
    </xf>
    <xf numFmtId="44" fontId="25" fillId="0" borderId="0" xfId="9" applyNumberFormat="1" applyFont="1" applyFill="1" applyBorder="1" applyAlignment="1">
      <alignment horizontal="center" vertical="center"/>
    </xf>
    <xf numFmtId="44" fontId="25" fillId="3" borderId="22" xfId="9" applyNumberFormat="1" applyFont="1" applyBorder="1" applyAlignment="1">
      <alignment horizontal="center" vertical="center"/>
    </xf>
    <xf numFmtId="44" fontId="9" fillId="3" borderId="1" xfId="9" applyNumberFormat="1" applyFont="1" applyAlignment="1">
      <alignment horizontal="left"/>
    </xf>
    <xf numFmtId="44" fontId="8" fillId="0" borderId="0" xfId="0" applyNumberFormat="1" applyFont="1"/>
    <xf numFmtId="0" fontId="40" fillId="5" borderId="0" xfId="0" applyFont="1" applyFill="1" applyAlignment="1">
      <alignment vertical="center"/>
    </xf>
    <xf numFmtId="0" fontId="40" fillId="5" borderId="0" xfId="0" applyFont="1" applyFill="1"/>
    <xf numFmtId="0" fontId="37" fillId="5" borderId="0" xfId="0" applyFont="1" applyFill="1"/>
    <xf numFmtId="0" fontId="37" fillId="0" borderId="0" xfId="0" applyFont="1"/>
    <xf numFmtId="0" fontId="57" fillId="5" borderId="0" xfId="0" applyFont="1" applyFill="1"/>
    <xf numFmtId="0" fontId="57" fillId="0" borderId="0" xfId="0" applyFont="1"/>
    <xf numFmtId="0" fontId="37" fillId="0" borderId="0" xfId="0" applyFont="1" applyFill="1" applyAlignment="1">
      <alignment vertical="center" wrapText="1"/>
    </xf>
    <xf numFmtId="0" fontId="36"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14" fontId="0" fillId="0" borderId="8" xfId="0" applyNumberFormat="1" applyBorder="1" applyAlignment="1" applyProtection="1">
      <alignment horizontal="center"/>
      <protection locked="0"/>
    </xf>
    <xf numFmtId="0" fontId="8" fillId="0" borderId="0" xfId="0" applyFont="1" applyAlignment="1">
      <alignment horizontal="left" indent="1"/>
    </xf>
    <xf numFmtId="164" fontId="13" fillId="0" borderId="8"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8" xfId="0" applyNumberFormat="1" applyFont="1" applyFill="1" applyBorder="1"/>
    <xf numFmtId="0" fontId="14" fillId="0" borderId="0" xfId="2" applyFont="1" applyFill="1" applyAlignment="1">
      <alignment vertical="center"/>
    </xf>
    <xf numFmtId="0" fontId="44" fillId="0" borderId="0" xfId="0" applyFont="1" applyFill="1" applyAlignment="1">
      <alignment vertical="center"/>
    </xf>
    <xf numFmtId="44" fontId="9" fillId="3" borderId="1" xfId="9" applyNumberFormat="1" applyFont="1" applyBorder="1" applyAlignment="1">
      <alignment horizontal="center"/>
    </xf>
    <xf numFmtId="44" fontId="9" fillId="3" borderId="22" xfId="9" applyNumberFormat="1" applyFont="1" applyBorder="1" applyAlignment="1">
      <alignment horizontal="center"/>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4" fillId="5" borderId="0" xfId="2" applyFill="1" applyProtection="1">
      <protection locked="0"/>
    </xf>
    <xf numFmtId="0" fontId="0" fillId="0" borderId="0" xfId="0" applyAlignment="1">
      <alignment horizontal="center" vertical="center"/>
    </xf>
    <xf numFmtId="0" fontId="1" fillId="0" borderId="0" xfId="8" applyFill="1" applyBorder="1" applyAlignment="1" applyProtection="1">
      <alignment vertical="center"/>
      <protection locked="0"/>
    </xf>
    <xf numFmtId="44" fontId="1" fillId="0" borderId="0" xfId="8" applyNumberFormat="1" applyFill="1" applyBorder="1" applyAlignment="1" applyProtection="1">
      <alignment horizontal="center" vertical="center" wrapText="1"/>
      <protection locked="0"/>
    </xf>
    <xf numFmtId="0" fontId="26" fillId="0" borderId="0" xfId="0" applyFont="1" applyAlignment="1">
      <alignment horizontal="left" vertical="center" wrapText="1"/>
    </xf>
    <xf numFmtId="0" fontId="15" fillId="0" borderId="0"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horizontal="right" vertical="center" wrapText="1"/>
    </xf>
    <xf numFmtId="0" fontId="62" fillId="0" borderId="0" xfId="0" applyFont="1" applyAlignment="1">
      <alignment vertical="center"/>
    </xf>
    <xf numFmtId="0" fontId="0" fillId="0" borderId="0" xfId="0" applyAlignment="1">
      <alignment horizontal="left" vertical="center" indent="2"/>
    </xf>
    <xf numFmtId="0" fontId="0" fillId="0" borderId="0" xfId="0" applyBorder="1" applyAlignment="1">
      <alignment vertical="center"/>
    </xf>
    <xf numFmtId="0" fontId="40" fillId="0" borderId="0" xfId="0" applyFont="1" applyFill="1" applyBorder="1" applyAlignment="1">
      <alignment horizontal="left" vertical="center" wrapText="1"/>
    </xf>
    <xf numFmtId="0" fontId="40" fillId="0" borderId="0" xfId="0" applyFont="1" applyAlignment="1">
      <alignment vertical="center"/>
    </xf>
    <xf numFmtId="0" fontId="40" fillId="0" borderId="0" xfId="0" applyFont="1" applyBorder="1" applyAlignment="1">
      <alignment vertical="center"/>
    </xf>
    <xf numFmtId="0" fontId="37" fillId="0" borderId="0" xfId="0" applyFont="1" applyBorder="1" applyAlignment="1">
      <alignment vertical="center"/>
    </xf>
    <xf numFmtId="0" fontId="40" fillId="0" borderId="0" xfId="0" applyFont="1"/>
    <xf numFmtId="0" fontId="41" fillId="0" borderId="0" xfId="0" applyFont="1" applyAlignment="1">
      <alignment vertical="center"/>
    </xf>
    <xf numFmtId="0" fontId="20"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12" xfId="0" applyBorder="1"/>
    <xf numFmtId="0" fontId="0" fillId="0" borderId="9" xfId="0" applyBorder="1"/>
    <xf numFmtId="0" fontId="0" fillId="0" borderId="7" xfId="0"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29" fillId="0" borderId="0" xfId="0" applyFont="1" applyAlignment="1" applyProtection="1">
      <alignment vertical="center"/>
      <protection locked="0"/>
    </xf>
    <xf numFmtId="44" fontId="25" fillId="12" borderId="8" xfId="9" applyNumberFormat="1" applyFont="1" applyFill="1" applyBorder="1" applyAlignment="1">
      <alignment horizontal="center" vertical="center"/>
    </xf>
    <xf numFmtId="0" fontId="29" fillId="0" borderId="0" xfId="0" applyFont="1" applyAlignment="1">
      <alignment vertical="center"/>
    </xf>
    <xf numFmtId="0" fontId="25" fillId="0" borderId="8" xfId="4" applyFont="1" applyFill="1" applyBorder="1" applyAlignment="1" applyProtection="1">
      <alignment horizontal="right" vertical="center" wrapText="1"/>
      <protection locked="0"/>
    </xf>
    <xf numFmtId="0" fontId="6" fillId="14" borderId="0" xfId="4" applyFont="1" applyFill="1" applyBorder="1" applyAlignment="1" applyProtection="1">
      <alignment vertical="center"/>
      <protection locked="0"/>
    </xf>
    <xf numFmtId="0" fontId="21" fillId="2" borderId="0" xfId="6" applyFont="1" applyBorder="1" applyAlignment="1" applyProtection="1">
      <alignment horizontal="left" vertical="center"/>
      <protection locked="0"/>
    </xf>
    <xf numFmtId="0" fontId="25" fillId="14" borderId="14" xfId="2" applyFont="1" applyFill="1" applyBorder="1" applyAlignment="1" applyProtection="1">
      <alignment horizontal="center" vertical="center" wrapText="1"/>
      <protection locked="0"/>
    </xf>
    <xf numFmtId="0" fontId="51" fillId="0" borderId="0" xfId="2" applyFont="1" applyAlignment="1" applyProtection="1">
      <alignment horizontal="center" vertical="center" wrapText="1"/>
      <protection locked="0"/>
    </xf>
    <xf numFmtId="0" fontId="4" fillId="16" borderId="0" xfId="2" applyFill="1" applyAlignment="1" applyProtection="1">
      <alignment vertical="center" wrapText="1"/>
      <protection locked="0"/>
    </xf>
    <xf numFmtId="0" fontId="51" fillId="5" borderId="0" xfId="2" applyFont="1" applyFill="1" applyAlignment="1" applyProtection="1">
      <alignment horizontal="center"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65" fillId="0" borderId="0" xfId="2" applyFont="1" applyAlignment="1" applyProtection="1">
      <alignment horizontal="center" vertical="center" wrapText="1"/>
      <protection locked="0"/>
    </xf>
    <xf numFmtId="0" fontId="9" fillId="17" borderId="27" xfId="6" applyFont="1" applyFill="1" applyBorder="1" applyAlignment="1" applyProtection="1">
      <alignment horizontal="center" vertical="center" wrapText="1"/>
      <protection locked="0"/>
    </xf>
    <xf numFmtId="0" fontId="61" fillId="8" borderId="27" xfId="0" applyFont="1" applyFill="1" applyBorder="1" applyAlignment="1">
      <alignment horizontal="center" vertical="center" wrapText="1"/>
    </xf>
    <xf numFmtId="0" fontId="61" fillId="8" borderId="27" xfId="6" applyFont="1" applyFill="1" applyBorder="1" applyAlignment="1" applyProtection="1">
      <alignment horizontal="center" vertical="center" wrapText="1"/>
      <protection locked="0"/>
    </xf>
    <xf numFmtId="0" fontId="4" fillId="0" borderId="19" xfId="5" applyNumberFormat="1" applyBorder="1" applyAlignment="1" applyProtection="1">
      <alignment horizontal="left" vertical="center" wrapText="1"/>
      <protection locked="0"/>
    </xf>
    <xf numFmtId="44" fontId="12" fillId="0" borderId="16" xfId="22" applyBorder="1" applyAlignment="1" applyProtection="1">
      <alignment horizontal="left" vertical="center" wrapText="1"/>
      <protection locked="0"/>
    </xf>
    <xf numFmtId="0" fontId="12" fillId="0" borderId="16" xfId="22" applyNumberFormat="1" applyBorder="1" applyAlignment="1" applyProtection="1">
      <alignment horizontal="center" vertical="center" wrapText="1"/>
      <protection locked="0"/>
    </xf>
    <xf numFmtId="44" fontId="12" fillId="0" borderId="16" xfId="22" applyBorder="1" applyAlignment="1" applyProtection="1">
      <alignment horizontal="center" vertical="center" wrapText="1"/>
      <protection locked="0"/>
    </xf>
    <xf numFmtId="0" fontId="4" fillId="0" borderId="0" xfId="5" applyNumberFormat="1" applyAlignment="1" applyProtection="1">
      <alignment horizontal="center" vertical="center" wrapText="1"/>
      <protection locked="0"/>
    </xf>
    <xf numFmtId="0" fontId="8" fillId="17" borderId="30" xfId="8" applyFont="1" applyFill="1" applyBorder="1" applyAlignment="1" applyProtection="1">
      <alignment horizontal="left" vertical="center" wrapText="1"/>
      <protection locked="0"/>
    </xf>
    <xf numFmtId="44" fontId="1" fillId="8" borderId="14" xfId="8" applyNumberFormat="1" applyFill="1" applyBorder="1" applyAlignment="1" applyProtection="1">
      <alignment horizontal="center" vertical="center"/>
      <protection locked="0"/>
    </xf>
    <xf numFmtId="44" fontId="8" fillId="3" borderId="14" xfId="9" applyNumberFormat="1" applyFont="1" applyBorder="1" applyAlignment="1" applyProtection="1">
      <alignment horizontal="center" vertical="center"/>
      <protection locked="0"/>
    </xf>
    <xf numFmtId="0" fontId="8" fillId="17" borderId="31" xfId="8" applyFont="1" applyFill="1" applyBorder="1" applyAlignment="1" applyProtection="1">
      <alignment horizontal="left" vertical="center" wrapText="1"/>
      <protection locked="0"/>
    </xf>
    <xf numFmtId="0" fontId="8" fillId="17" borderId="32" xfId="8" applyFont="1" applyFill="1" applyBorder="1" applyAlignment="1" applyProtection="1">
      <alignment horizontal="left" vertical="center" wrapText="1"/>
      <protection locked="0"/>
    </xf>
    <xf numFmtId="0" fontId="50" fillId="0" borderId="0" xfId="2" applyFont="1" applyAlignment="1" applyProtection="1">
      <alignment vertical="center" wrapText="1"/>
      <protection locked="0"/>
    </xf>
    <xf numFmtId="0" fontId="0" fillId="18" borderId="0" xfId="0" applyFill="1"/>
    <xf numFmtId="0" fontId="13" fillId="0" borderId="0" xfId="0" applyFont="1" applyAlignment="1" applyProtection="1">
      <alignment horizontal="right"/>
      <protection locked="0"/>
    </xf>
    <xf numFmtId="44" fontId="9" fillId="10" borderId="8" xfId="3" applyNumberFormat="1" applyFont="1" applyFill="1" applyBorder="1" applyAlignment="1" applyProtection="1">
      <alignment horizontal="center" vertical="center" wrapText="1"/>
    </xf>
    <xf numFmtId="0" fontId="13" fillId="0" borderId="0" xfId="0" applyFont="1" applyAlignment="1">
      <alignment horizontal="center"/>
    </xf>
    <xf numFmtId="0" fontId="66" fillId="18" borderId="0" xfId="0" applyFont="1" applyFill="1"/>
    <xf numFmtId="0" fontId="8" fillId="18" borderId="0" xfId="0" applyFont="1" applyFill="1"/>
    <xf numFmtId="0" fontId="0" fillId="0" borderId="0" xfId="0" applyAlignment="1" applyProtection="1">
      <alignment horizontal="right"/>
      <protection locked="0"/>
    </xf>
    <xf numFmtId="0" fontId="4" fillId="18" borderId="0" xfId="2" applyFill="1" applyAlignment="1" applyProtection="1">
      <alignment vertical="center" wrapText="1"/>
      <protection locked="0"/>
    </xf>
    <xf numFmtId="44" fontId="13" fillId="5" borderId="8" xfId="0" applyNumberFormat="1" applyFont="1" applyFill="1" applyBorder="1"/>
    <xf numFmtId="0" fontId="0" fillId="13" borderId="0" xfId="0" applyFill="1" applyAlignment="1">
      <alignment vertical="center"/>
    </xf>
    <xf numFmtId="0" fontId="9" fillId="14" borderId="0" xfId="2" applyFont="1" applyFill="1" applyAlignment="1" applyProtection="1">
      <alignment horizontal="center" vertical="center" wrapText="1"/>
      <protection locked="0"/>
    </xf>
    <xf numFmtId="0" fontId="13" fillId="14" borderId="0" xfId="2" applyFont="1" applyFill="1" applyAlignment="1" applyProtection="1">
      <alignment horizontal="center" vertical="center" wrapText="1"/>
      <protection locked="0"/>
    </xf>
    <xf numFmtId="0" fontId="13" fillId="0" borderId="0" xfId="0" applyFont="1" applyAlignment="1">
      <alignment horizontal="right" vertical="center"/>
    </xf>
    <xf numFmtId="44" fontId="13" fillId="12" borderId="8" xfId="0" applyNumberFormat="1" applyFont="1" applyFill="1" applyBorder="1" applyAlignment="1">
      <alignment vertical="center"/>
    </xf>
    <xf numFmtId="0" fontId="0" fillId="0" borderId="0" xfId="0" applyAlignment="1">
      <alignment horizontal="left" vertical="center"/>
    </xf>
    <xf numFmtId="0" fontId="7" fillId="0" borderId="0" xfId="2" applyFont="1" applyAlignment="1" applyProtection="1">
      <alignment vertical="center" wrapText="1"/>
      <protection locked="0"/>
    </xf>
    <xf numFmtId="0" fontId="21" fillId="13" borderId="0" xfId="6" applyFont="1" applyFill="1" applyBorder="1" applyAlignment="1" applyProtection="1">
      <alignment horizontal="left" vertical="center"/>
      <protection locked="0"/>
    </xf>
    <xf numFmtId="0" fontId="68" fillId="0" borderId="0" xfId="2" applyFont="1" applyAlignment="1" applyProtection="1">
      <alignment vertical="center" wrapText="1"/>
      <protection locked="0"/>
    </xf>
    <xf numFmtId="0" fontId="69" fillId="0" borderId="0" xfId="6" applyFont="1" applyFill="1" applyBorder="1" applyAlignment="1" applyProtection="1">
      <alignment horizontal="left" vertical="center"/>
      <protection locked="0"/>
    </xf>
    <xf numFmtId="0" fontId="69" fillId="13" borderId="0" xfId="6" applyFont="1" applyFill="1" applyBorder="1" applyAlignment="1" applyProtection="1">
      <alignment horizontal="left" vertical="center"/>
      <protection locked="0"/>
    </xf>
    <xf numFmtId="0" fontId="1" fillId="13" borderId="0" xfId="8"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4" fontId="0" fillId="0" borderId="14" xfId="0" applyNumberFormat="1" applyBorder="1" applyAlignment="1" applyProtection="1">
      <alignment vertical="center"/>
      <protection locked="0"/>
    </xf>
    <xf numFmtId="44" fontId="0" fillId="0" borderId="14" xfId="0" applyNumberFormat="1" applyBorder="1" applyAlignment="1" applyProtection="1">
      <alignment vertical="center"/>
      <protection locked="0"/>
    </xf>
    <xf numFmtId="44" fontId="1" fillId="13" borderId="0" xfId="8" applyNumberFormat="1" applyFill="1" applyBorder="1" applyAlignment="1" applyProtection="1">
      <alignment horizontal="center" vertical="center" wrapText="1"/>
      <protection locked="0"/>
    </xf>
    <xf numFmtId="0" fontId="70" fillId="0" borderId="0" xfId="0" applyFont="1" applyAlignment="1">
      <alignment vertical="center"/>
    </xf>
    <xf numFmtId="0" fontId="0" fillId="0" borderId="36" xfId="0" applyBorder="1" applyAlignment="1">
      <alignment vertical="center"/>
    </xf>
    <xf numFmtId="0" fontId="0" fillId="0" borderId="23" xfId="0" applyBorder="1" applyAlignment="1">
      <alignment horizontal="right" vertical="center"/>
    </xf>
    <xf numFmtId="44" fontId="9" fillId="0" borderId="37" xfId="9" applyNumberFormat="1" applyFont="1" applyFill="1" applyBorder="1" applyAlignment="1">
      <alignment vertical="center"/>
    </xf>
    <xf numFmtId="0" fontId="26" fillId="0" borderId="0" xfId="0" applyFont="1" applyAlignment="1">
      <alignment horizontal="right" vertical="center"/>
    </xf>
    <xf numFmtId="44" fontId="0" fillId="19" borderId="8" xfId="0" applyNumberFormat="1" applyFill="1" applyBorder="1" applyAlignment="1">
      <alignment vertical="center"/>
    </xf>
    <xf numFmtId="0" fontId="7" fillId="0" borderId="0" xfId="0" applyFont="1" applyAlignment="1">
      <alignment horizontal="center" vertical="center" wrapText="1"/>
    </xf>
    <xf numFmtId="0" fontId="7" fillId="13" borderId="0" xfId="0" applyFont="1" applyFill="1" applyAlignment="1">
      <alignment horizontal="center" vertical="center" wrapText="1"/>
    </xf>
    <xf numFmtId="0" fontId="40" fillId="11" borderId="0" xfId="2" applyFont="1" applyFill="1" applyAlignment="1">
      <alignment horizontal="left" vertical="center"/>
    </xf>
    <xf numFmtId="0" fontId="37" fillId="11" borderId="0" xfId="0" applyFont="1" applyFill="1" applyAlignment="1">
      <alignment vertical="center"/>
    </xf>
    <xf numFmtId="0" fontId="37" fillId="11" borderId="0" xfId="2" applyFont="1" applyFill="1" applyAlignment="1">
      <alignment horizontal="left" vertical="center"/>
    </xf>
    <xf numFmtId="0" fontId="26" fillId="0" borderId="17" xfId="0" applyFont="1" applyBorder="1" applyAlignment="1">
      <alignment horizontal="left" vertical="center"/>
    </xf>
    <xf numFmtId="0" fontId="50" fillId="0" borderId="23" xfId="2" applyFont="1" applyBorder="1" applyAlignment="1" applyProtection="1">
      <alignment vertical="center" wrapText="1"/>
      <protection locked="0"/>
    </xf>
    <xf numFmtId="0" fontId="0" fillId="0" borderId="0" xfId="0"/>
    <xf numFmtId="0" fontId="37" fillId="0" borderId="0" xfId="0" applyFont="1" applyFill="1"/>
    <xf numFmtId="0" fontId="20" fillId="0" borderId="0" xfId="2" applyFont="1" applyFill="1" applyAlignment="1">
      <alignment vertical="top" wrapText="1"/>
    </xf>
    <xf numFmtId="0" fontId="64" fillId="5" borderId="9" xfId="2" applyFont="1" applyFill="1" applyBorder="1" applyAlignment="1">
      <alignment horizontal="center" vertical="center" wrapText="1"/>
    </xf>
    <xf numFmtId="0" fontId="73" fillId="0" borderId="0" xfId="0" applyFont="1" applyAlignment="1">
      <alignment horizontal="center" vertical="center" wrapText="1"/>
    </xf>
    <xf numFmtId="0" fontId="8" fillId="0" borderId="6" xfId="0" applyFont="1" applyBorder="1" applyAlignment="1">
      <alignment horizontal="left" indent="1"/>
    </xf>
    <xf numFmtId="0" fontId="0" fillId="0" borderId="38" xfId="0" applyBorder="1" applyAlignment="1">
      <alignment vertical="center"/>
    </xf>
    <xf numFmtId="0" fontId="5" fillId="5" borderId="8" xfId="2" applyFont="1" applyFill="1" applyBorder="1" applyAlignment="1">
      <alignment horizontal="center" vertical="center" wrapText="1"/>
    </xf>
    <xf numFmtId="0" fontId="15" fillId="0" borderId="8" xfId="0" applyFont="1" applyBorder="1" applyAlignment="1">
      <alignment horizontal="center" vertical="center" wrapText="1"/>
    </xf>
    <xf numFmtId="0" fontId="9" fillId="0" borderId="0" xfId="0" applyFont="1" applyAlignment="1">
      <alignment horizontal="left" indent="1"/>
    </xf>
    <xf numFmtId="0" fontId="0" fillId="12" borderId="8" xfId="0" applyFill="1" applyBorder="1" applyAlignment="1">
      <alignment horizontal="center"/>
    </xf>
    <xf numFmtId="44" fontId="9" fillId="3" borderId="25" xfId="9" applyNumberFormat="1" applyFont="1" applyBorder="1" applyAlignment="1">
      <alignment horizontal="center"/>
    </xf>
    <xf numFmtId="0" fontId="25" fillId="0" borderId="8" xfId="0" applyFont="1" applyBorder="1" applyAlignment="1">
      <alignment horizontal="left" vertical="center" wrapText="1"/>
    </xf>
    <xf numFmtId="0" fontId="4" fillId="0" borderId="0" xfId="2" quotePrefix="1" applyAlignment="1" applyProtection="1">
      <alignment vertical="top"/>
      <protection locked="0"/>
    </xf>
    <xf numFmtId="0" fontId="0" fillId="0" borderId="0" xfId="0" applyAlignment="1" applyProtection="1">
      <alignment vertical="top"/>
      <protection locked="0"/>
    </xf>
    <xf numFmtId="0" fontId="4" fillId="0" borderId="8" xfId="0" applyFont="1" applyBorder="1" applyAlignment="1">
      <alignment horizontal="center" vertical="center"/>
    </xf>
    <xf numFmtId="0" fontId="4" fillId="0" borderId="0" xfId="0" applyFont="1"/>
    <xf numFmtId="0" fontId="4" fillId="0" borderId="0" xfId="0" applyFont="1" applyAlignment="1">
      <alignment vertical="top"/>
    </xf>
    <xf numFmtId="0" fontId="29" fillId="0" borderId="8" xfId="0" applyFont="1" applyBorder="1" applyAlignment="1">
      <alignment horizontal="center" vertical="center"/>
    </xf>
    <xf numFmtId="0" fontId="51" fillId="0" borderId="0" xfId="2" applyFont="1" applyAlignment="1" applyProtection="1">
      <alignment vertical="top" wrapText="1"/>
      <protection locked="0"/>
    </xf>
    <xf numFmtId="0" fontId="4" fillId="0" borderId="0" xfId="2" applyAlignment="1" applyProtection="1">
      <alignment vertical="top"/>
      <protection locked="0"/>
    </xf>
    <xf numFmtId="0" fontId="0" fillId="0" borderId="0" xfId="0" applyAlignment="1" applyProtection="1">
      <alignment vertical="top" wrapText="1"/>
      <protection locked="0"/>
    </xf>
    <xf numFmtId="0" fontId="3" fillId="0" borderId="0" xfId="0" applyFont="1" applyAlignment="1">
      <alignment vertical="top"/>
    </xf>
    <xf numFmtId="0" fontId="25" fillId="0" borderId="0" xfId="2" applyFont="1" applyAlignment="1" applyProtection="1">
      <alignment vertical="top"/>
      <protection locked="0"/>
    </xf>
    <xf numFmtId="0" fontId="4" fillId="16" borderId="0" xfId="2" applyFill="1" applyAlignment="1" applyProtection="1">
      <alignment vertical="top" wrapText="1"/>
      <protection locked="0"/>
    </xf>
    <xf numFmtId="0" fontId="29" fillId="0" borderId="8" xfId="0" applyFont="1" applyBorder="1" applyAlignment="1">
      <alignment horizontal="center" vertical="center"/>
    </xf>
    <xf numFmtId="0" fontId="26" fillId="0" borderId="8" xfId="0" applyFont="1" applyBorder="1" applyAlignment="1">
      <alignment horizontal="left" vertical="center" wrapText="1"/>
    </xf>
    <xf numFmtId="0" fontId="0" fillId="0" borderId="0" xfId="0" applyAlignment="1">
      <alignment vertical="top"/>
    </xf>
    <xf numFmtId="0" fontId="0" fillId="0" borderId="0" xfId="0"/>
    <xf numFmtId="0" fontId="67" fillId="5" borderId="33" xfId="0" applyFont="1" applyFill="1" applyBorder="1" applyAlignment="1">
      <alignment horizontal="center" vertical="center" textRotation="90"/>
    </xf>
    <xf numFmtId="0" fontId="0" fillId="5" borderId="0" xfId="0" applyFill="1" applyAlignment="1">
      <alignment vertical="center"/>
    </xf>
    <xf numFmtId="0" fontId="0" fillId="5" borderId="0" xfId="0" applyFill="1" applyAlignment="1">
      <alignment horizontal="center" vertical="center"/>
    </xf>
    <xf numFmtId="0" fontId="19" fillId="5" borderId="0" xfId="2" quotePrefix="1" applyFont="1" applyFill="1" applyProtection="1">
      <protection locked="0"/>
    </xf>
    <xf numFmtId="0" fontId="55" fillId="5" borderId="0" xfId="0" applyFont="1" applyFill="1" applyAlignment="1">
      <alignment vertical="center"/>
    </xf>
    <xf numFmtId="0" fontId="55" fillId="5" borderId="0" xfId="0" applyFont="1" applyFill="1" applyAlignment="1">
      <alignment horizontal="center" vertical="center"/>
    </xf>
    <xf numFmtId="0" fontId="3" fillId="5" borderId="0" xfId="4" applyFill="1" applyAlignment="1">
      <alignment vertical="center"/>
    </xf>
    <xf numFmtId="0" fontId="4" fillId="5" borderId="0" xfId="2" applyFill="1" applyAlignment="1" applyProtection="1">
      <alignment vertical="center" wrapText="1"/>
      <protection locked="0"/>
    </xf>
    <xf numFmtId="0" fontId="26" fillId="5" borderId="0" xfId="5" applyNumberFormat="1" applyFont="1" applyFill="1" applyBorder="1" applyAlignment="1" applyProtection="1">
      <alignment horizontal="center" vertical="center" wrapText="1"/>
      <protection locked="0"/>
    </xf>
    <xf numFmtId="0" fontId="37" fillId="0" borderId="38" xfId="0" applyFont="1" applyBorder="1" applyAlignment="1">
      <alignment horizontal="center" vertical="center"/>
    </xf>
    <xf numFmtId="0" fontId="37" fillId="0" borderId="40" xfId="0" applyFont="1" applyBorder="1" applyAlignment="1">
      <alignment vertical="center"/>
    </xf>
    <xf numFmtId="0" fontId="37" fillId="5" borderId="0" xfId="0" applyFont="1" applyFill="1" applyAlignment="1">
      <alignment horizontal="center" vertical="center"/>
    </xf>
    <xf numFmtId="0" fontId="37" fillId="5" borderId="0" xfId="0" applyFont="1" applyFill="1" applyAlignment="1">
      <alignment vertical="center"/>
    </xf>
    <xf numFmtId="0" fontId="37" fillId="5" borderId="0" xfId="0" applyFont="1" applyFill="1" applyAlignment="1">
      <alignment horizontal="center" vertical="center" wrapText="1"/>
    </xf>
    <xf numFmtId="0" fontId="0" fillId="0" borderId="41" xfId="0" applyBorder="1" applyAlignment="1">
      <alignment vertical="center"/>
    </xf>
    <xf numFmtId="0" fontId="0" fillId="0" borderId="42" xfId="0" applyBorder="1" applyAlignment="1">
      <alignment vertical="center"/>
    </xf>
    <xf numFmtId="0" fontId="0" fillId="0" borderId="39" xfId="0" applyBorder="1" applyAlignment="1">
      <alignment vertical="center"/>
    </xf>
    <xf numFmtId="0" fontId="3" fillId="13" borderId="43" xfId="4" applyFill="1" applyBorder="1" applyAlignment="1">
      <alignment vertical="center"/>
    </xf>
    <xf numFmtId="0" fontId="8" fillId="0" borderId="44" xfId="2" quotePrefix="1" applyFont="1" applyBorder="1" applyProtection="1">
      <protection locked="0"/>
    </xf>
    <xf numFmtId="0" fontId="0" fillId="0" borderId="45" xfId="0" applyBorder="1" applyAlignment="1">
      <alignment vertical="center"/>
    </xf>
    <xf numFmtId="0" fontId="0" fillId="0" borderId="44" xfId="0" applyBorder="1" applyAlignment="1">
      <alignment vertical="center"/>
    </xf>
    <xf numFmtId="0" fontId="9" fillId="14" borderId="46" xfId="4" applyFont="1" applyFill="1" applyBorder="1" applyAlignment="1" applyProtection="1">
      <alignment horizontal="center" vertical="center" wrapText="1"/>
      <protection locked="0"/>
    </xf>
    <xf numFmtId="0" fontId="25" fillId="14" borderId="46" xfId="2" applyFont="1" applyFill="1" applyBorder="1" applyAlignment="1" applyProtection="1">
      <alignment horizontal="center" vertical="center" wrapText="1"/>
      <protection locked="0"/>
    </xf>
    <xf numFmtId="0" fontId="9" fillId="14" borderId="46" xfId="2" applyFont="1" applyFill="1" applyBorder="1" applyAlignment="1" applyProtection="1">
      <alignment horizontal="center" vertical="center" wrapText="1"/>
      <protection locked="0"/>
    </xf>
    <xf numFmtId="0" fontId="3" fillId="0" borderId="47" xfId="0" applyFont="1" applyBorder="1" applyAlignment="1">
      <alignment vertical="center"/>
    </xf>
    <xf numFmtId="0" fontId="3" fillId="0" borderId="39" xfId="0" applyFont="1" applyBorder="1" applyAlignment="1">
      <alignment vertical="center"/>
    </xf>
    <xf numFmtId="0" fontId="61" fillId="8" borderId="48" xfId="6" applyFont="1" applyFill="1" applyBorder="1" applyAlignment="1" applyProtection="1">
      <alignment horizontal="center" vertical="center" wrapText="1"/>
    </xf>
    <xf numFmtId="0" fontId="61" fillId="8" borderId="48" xfId="6" applyFont="1" applyFill="1" applyBorder="1" applyAlignment="1" applyProtection="1">
      <alignment horizontal="center" vertical="center" wrapText="1"/>
      <protection locked="0"/>
    </xf>
    <xf numFmtId="0" fontId="8" fillId="0" borderId="49" xfId="5" applyNumberFormat="1" applyFont="1" applyBorder="1" applyAlignment="1" applyProtection="1">
      <alignment horizontal="center" vertical="center" wrapText="1"/>
      <protection locked="0"/>
    </xf>
    <xf numFmtId="0" fontId="8" fillId="0" borderId="49" xfId="5" applyNumberFormat="1" applyFont="1" applyBorder="1" applyAlignment="1" applyProtection="1">
      <alignment horizontal="left" vertical="center" wrapText="1"/>
      <protection locked="0"/>
    </xf>
    <xf numFmtId="0" fontId="12" fillId="0" borderId="49" xfId="22" applyNumberFormat="1" applyFont="1" applyBorder="1" applyAlignment="1" applyProtection="1">
      <alignment horizontal="center" vertical="center" wrapText="1"/>
      <protection locked="0"/>
    </xf>
    <xf numFmtId="44" fontId="1" fillId="8" borderId="48" xfId="8" applyNumberFormat="1" applyFill="1" applyBorder="1" applyAlignment="1" applyProtection="1">
      <alignment horizontal="center" vertical="center"/>
    </xf>
    <xf numFmtId="44" fontId="8" fillId="3" borderId="48" xfId="9" applyNumberFormat="1" applyFont="1" applyBorder="1" applyAlignment="1" applyProtection="1">
      <alignment horizontal="center" vertical="center"/>
    </xf>
    <xf numFmtId="44" fontId="8" fillId="8" borderId="48" xfId="9" applyNumberFormat="1" applyFont="1" applyFill="1" applyBorder="1" applyAlignment="1" applyProtection="1">
      <alignment horizontal="center" vertical="center"/>
    </xf>
    <xf numFmtId="0" fontId="8" fillId="0" borderId="50" xfId="5" applyNumberFormat="1" applyFont="1" applyBorder="1" applyAlignment="1" applyProtection="1">
      <alignment horizontal="center" vertical="center" wrapText="1"/>
      <protection locked="0"/>
    </xf>
    <xf numFmtId="0" fontId="8" fillId="0" borderId="50" xfId="5" applyNumberFormat="1" applyFont="1" applyBorder="1" applyAlignment="1" applyProtection="1">
      <alignment horizontal="left" vertical="center" wrapText="1"/>
      <protection locked="0"/>
    </xf>
    <xf numFmtId="0" fontId="12" fillId="0" borderId="50" xfId="22" applyNumberFormat="1" applyFont="1" applyBorder="1" applyAlignment="1" applyProtection="1">
      <alignment horizontal="center" vertical="center" wrapText="1"/>
      <protection locked="0"/>
    </xf>
    <xf numFmtId="44" fontId="12" fillId="0" borderId="50" xfId="22" applyFont="1" applyBorder="1" applyAlignment="1" applyProtection="1">
      <alignment horizontal="center" vertical="center" wrapText="1"/>
      <protection locked="0"/>
    </xf>
    <xf numFmtId="14" fontId="12" fillId="0" borderId="50" xfId="22" applyNumberFormat="1" applyFont="1" applyBorder="1" applyAlignment="1" applyProtection="1">
      <alignment horizontal="center" vertical="center" wrapText="1"/>
      <protection locked="0"/>
    </xf>
    <xf numFmtId="170" fontId="12" fillId="0" borderId="50" xfId="22" applyNumberFormat="1" applyFont="1" applyBorder="1" applyAlignment="1" applyProtection="1">
      <alignment horizontal="center" vertical="center" wrapText="1"/>
      <protection locked="0"/>
    </xf>
    <xf numFmtId="169" fontId="12" fillId="0" borderId="50" xfId="22" applyNumberFormat="1" applyFont="1" applyBorder="1" applyAlignment="1" applyProtection="1">
      <alignment horizontal="center" vertical="center" wrapText="1"/>
      <protection locked="0"/>
    </xf>
    <xf numFmtId="0" fontId="3" fillId="13" borderId="43" xfId="4" applyFill="1" applyBorder="1" applyProtection="1">
      <protection locked="0"/>
    </xf>
    <xf numFmtId="0" fontId="50" fillId="0" borderId="42" xfId="2" applyFont="1" applyBorder="1" applyAlignment="1" applyProtection="1">
      <alignment vertical="center" wrapText="1"/>
      <protection locked="0"/>
    </xf>
    <xf numFmtId="0" fontId="4" fillId="0" borderId="42" xfId="2" applyBorder="1" applyAlignment="1" applyProtection="1">
      <alignment horizontal="center" vertical="center" wrapText="1"/>
      <protection locked="0"/>
    </xf>
    <xf numFmtId="0" fontId="19" fillId="0" borderId="42" xfId="2" quotePrefix="1" applyFont="1" applyBorder="1" applyProtection="1">
      <protection locked="0"/>
    </xf>
    <xf numFmtId="0" fontId="9" fillId="0" borderId="53" xfId="2" quotePrefix="1" applyFont="1" applyBorder="1" applyAlignment="1" applyProtection="1">
      <alignment horizontal="right"/>
      <protection locked="0"/>
    </xf>
    <xf numFmtId="44" fontId="8" fillId="12" borderId="46" xfId="2" quotePrefix="1" applyNumberFormat="1" applyFont="1" applyFill="1" applyBorder="1" applyProtection="1">
      <protection locked="0"/>
    </xf>
    <xf numFmtId="0" fontId="19" fillId="0" borderId="38" xfId="2" quotePrefix="1" applyFont="1" applyBorder="1" applyProtection="1">
      <protection locked="0"/>
    </xf>
    <xf numFmtId="0" fontId="9" fillId="0" borderId="42" xfId="2" quotePrefix="1" applyFont="1" applyBorder="1" applyAlignment="1" applyProtection="1">
      <alignment horizontal="right"/>
      <protection locked="0"/>
    </xf>
    <xf numFmtId="0" fontId="9" fillId="0" borderId="41" xfId="2" quotePrefix="1" applyFont="1" applyBorder="1" applyAlignment="1" applyProtection="1">
      <alignment horizontal="right"/>
      <protection locked="0"/>
    </xf>
    <xf numFmtId="0" fontId="3" fillId="0" borderId="39" xfId="2" quotePrefix="1" applyFont="1" applyBorder="1" applyProtection="1">
      <protection locked="0"/>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8" fillId="0" borderId="42" xfId="2" quotePrefix="1" applyFont="1" applyBorder="1" applyProtection="1">
      <protection locked="0"/>
    </xf>
    <xf numFmtId="0" fontId="9" fillId="14" borderId="8" xfId="4" applyFont="1" applyFill="1" applyBorder="1" applyAlignment="1" applyProtection="1">
      <alignment horizontal="center" vertical="center" wrapText="1"/>
      <protection locked="0"/>
    </xf>
    <xf numFmtId="0" fontId="25" fillId="14" borderId="8" xfId="2" applyFont="1" applyFill="1" applyBorder="1" applyAlignment="1" applyProtection="1">
      <alignment horizontal="center" vertical="center" wrapText="1"/>
      <protection locked="0"/>
    </xf>
    <xf numFmtId="0" fontId="9" fillId="14" borderId="8" xfId="2" applyFont="1" applyFill="1" applyBorder="1" applyAlignment="1" applyProtection="1">
      <alignment horizontal="center" vertical="center" wrapText="1"/>
      <protection locked="0"/>
    </xf>
    <xf numFmtId="171" fontId="12" fillId="0" borderId="50" xfId="22" applyNumberFormat="1" applyFont="1" applyBorder="1" applyAlignment="1" applyProtection="1">
      <alignment horizontal="center" vertical="center" wrapText="1"/>
      <protection locked="0"/>
    </xf>
    <xf numFmtId="44" fontId="12" fillId="0" borderId="50" xfId="22" applyFont="1" applyBorder="1" applyAlignment="1" applyProtection="1">
      <alignment horizontal="center" vertical="center" wrapText="1"/>
    </xf>
    <xf numFmtId="0" fontId="3" fillId="0" borderId="56" xfId="0" applyFont="1" applyBorder="1" applyAlignment="1">
      <alignment vertical="center"/>
    </xf>
    <xf numFmtId="0" fontId="0" fillId="0" borderId="54" xfId="0" applyBorder="1" applyAlignment="1">
      <alignment vertical="center" wrapText="1"/>
    </xf>
    <xf numFmtId="0" fontId="50" fillId="0" borderId="54" xfId="2" applyFont="1" applyBorder="1" applyAlignment="1" applyProtection="1">
      <alignment vertical="center" wrapText="1"/>
      <protection locked="0"/>
    </xf>
    <xf numFmtId="0" fontId="75" fillId="0" borderId="38" xfId="2" applyFont="1" applyBorder="1" applyAlignment="1" applyProtection="1">
      <alignment horizontal="center" vertical="center"/>
      <protection locked="0"/>
    </xf>
    <xf numFmtId="0" fontId="0" fillId="0" borderId="42" xfId="0" applyBorder="1" applyAlignment="1">
      <alignment vertical="center" wrapText="1"/>
    </xf>
    <xf numFmtId="44" fontId="8" fillId="12" borderId="42" xfId="2" quotePrefix="1" applyNumberFormat="1" applyFont="1" applyFill="1" applyBorder="1" applyProtection="1">
      <protection locked="0"/>
    </xf>
    <xf numFmtId="0" fontId="50" fillId="0" borderId="44" xfId="2" applyFont="1" applyBorder="1" applyAlignment="1" applyProtection="1">
      <alignment vertical="center" wrapText="1"/>
      <protection locked="0"/>
    </xf>
    <xf numFmtId="0" fontId="4" fillId="0" borderId="54" xfId="2" applyBorder="1" applyAlignment="1" applyProtection="1">
      <alignment horizontal="center" vertical="center" wrapText="1"/>
      <protection locked="0"/>
    </xf>
    <xf numFmtId="0" fontId="19" fillId="0" borderId="54" xfId="2" quotePrefix="1" applyFont="1" applyBorder="1" applyProtection="1">
      <protection locked="0"/>
    </xf>
    <xf numFmtId="0" fontId="19" fillId="0" borderId="67" xfId="2" quotePrefix="1" applyFont="1" applyBorder="1" applyProtection="1">
      <protection locked="0"/>
    </xf>
    <xf numFmtId="0" fontId="9" fillId="0" borderId="54" xfId="2" quotePrefix="1" applyFont="1" applyBorder="1" applyAlignment="1" applyProtection="1">
      <alignment horizontal="right"/>
      <protection locked="0"/>
    </xf>
    <xf numFmtId="44" fontId="9" fillId="12" borderId="46" xfId="2" quotePrefix="1" applyNumberFormat="1" applyFont="1" applyFill="1" applyBorder="1" applyProtection="1">
      <protection locked="0"/>
    </xf>
    <xf numFmtId="0" fontId="0" fillId="0" borderId="0" xfId="0" applyAlignment="1">
      <alignment vertical="center"/>
    </xf>
    <xf numFmtId="0" fontId="52" fillId="14" borderId="0" xfId="4" applyFont="1" applyFill="1" applyBorder="1" applyAlignment="1" applyProtection="1">
      <alignment vertical="center"/>
      <protection locked="0"/>
    </xf>
    <xf numFmtId="0" fontId="4" fillId="0" borderId="72" xfId="5" applyNumberFormat="1" applyBorder="1" applyAlignment="1" applyProtection="1">
      <alignment horizontal="left" vertical="center" wrapText="1"/>
      <protection locked="0"/>
    </xf>
    <xf numFmtId="0" fontId="0" fillId="12" borderId="8" xfId="0" applyFill="1" applyBorder="1" applyAlignment="1" applyProtection="1">
      <alignment horizontal="center" vertical="center" wrapText="1"/>
      <protection locked="0"/>
    </xf>
    <xf numFmtId="14" fontId="0" fillId="12" borderId="8" xfId="0" applyNumberFormat="1" applyFill="1" applyBorder="1" applyAlignment="1" applyProtection="1">
      <alignment horizontal="center"/>
      <protection locked="0"/>
    </xf>
    <xf numFmtId="164" fontId="13" fillId="12" borderId="8" xfId="1" applyNumberFormat="1" applyFont="1" applyFill="1" applyBorder="1" applyAlignment="1" applyProtection="1">
      <alignment horizontal="center"/>
      <protection locked="0"/>
    </xf>
    <xf numFmtId="14" fontId="0" fillId="12" borderId="8" xfId="0" applyNumberFormat="1" applyFill="1" applyBorder="1" applyAlignment="1" applyProtection="1">
      <alignment horizontal="center" vertical="center" wrapText="1"/>
      <protection locked="0"/>
    </xf>
    <xf numFmtId="0" fontId="4" fillId="16" borderId="73" xfId="2" applyFill="1" applyBorder="1" applyAlignment="1" applyProtection="1">
      <alignment vertical="center" wrapText="1"/>
      <protection locked="0"/>
    </xf>
    <xf numFmtId="0" fontId="3" fillId="5" borderId="0" xfId="4" applyFill="1" applyBorder="1" applyAlignment="1">
      <alignment vertical="center"/>
    </xf>
    <xf numFmtId="0" fontId="3" fillId="5" borderId="0" xfId="4" applyFill="1" applyBorder="1" applyAlignment="1" applyProtection="1">
      <alignment vertical="center"/>
      <protection locked="0"/>
    </xf>
    <xf numFmtId="0" fontId="3" fillId="5" borderId="0" xfId="4" applyFill="1" applyBorder="1" applyProtection="1">
      <protection locked="0"/>
    </xf>
    <xf numFmtId="0" fontId="3" fillId="13" borderId="43" xfId="4" applyFill="1" applyBorder="1" applyAlignment="1" applyProtection="1">
      <alignment vertical="center"/>
      <protection locked="0"/>
    </xf>
    <xf numFmtId="0" fontId="0" fillId="0" borderId="0" xfId="0" applyBorder="1" applyAlignment="1" applyProtection="1">
      <alignment horizontal="center" vertical="center" wrapText="1"/>
      <protection locked="0"/>
    </xf>
    <xf numFmtId="0" fontId="9" fillId="14" borderId="14" xfId="2" applyFont="1" applyFill="1" applyBorder="1" applyAlignment="1" applyProtection="1">
      <alignment horizontal="center" vertical="center" wrapText="1"/>
      <protection locked="0"/>
    </xf>
    <xf numFmtId="0" fontId="13" fillId="14" borderId="14" xfId="2" applyFont="1" applyFill="1" applyBorder="1" applyAlignment="1" applyProtection="1">
      <alignment horizontal="center" vertical="center" wrapText="1"/>
      <protection locked="0"/>
    </xf>
    <xf numFmtId="0" fontId="0" fillId="0" borderId="75" xfId="0" applyBorder="1" applyAlignment="1">
      <alignment vertical="center" wrapText="1"/>
    </xf>
    <xf numFmtId="0" fontId="0" fillId="0" borderId="74" xfId="0" applyBorder="1" applyAlignment="1">
      <alignment vertical="center" wrapText="1"/>
    </xf>
    <xf numFmtId="0" fontId="0" fillId="0" borderId="76" xfId="0" applyBorder="1" applyAlignment="1">
      <alignment vertical="center" wrapText="1"/>
    </xf>
    <xf numFmtId="0" fontId="50" fillId="0" borderId="76" xfId="2" applyFont="1" applyBorder="1" applyAlignment="1" applyProtection="1">
      <alignment vertical="center" wrapText="1"/>
      <protection locked="0"/>
    </xf>
    <xf numFmtId="0" fontId="0" fillId="0" borderId="78" xfId="0" applyBorder="1" applyAlignment="1">
      <alignment vertical="center"/>
    </xf>
    <xf numFmtId="0" fontId="0" fillId="0" borderId="77" xfId="0" applyBorder="1" applyAlignment="1">
      <alignment vertical="center"/>
    </xf>
    <xf numFmtId="0" fontId="25" fillId="5" borderId="8" xfId="4" applyFont="1" applyFill="1" applyBorder="1" applyAlignment="1" applyProtection="1">
      <alignment horizontal="right" vertical="center" wrapText="1"/>
      <protection locked="0"/>
    </xf>
    <xf numFmtId="0" fontId="3" fillId="5" borderId="0" xfId="10" applyFill="1" applyAlignment="1">
      <alignment vertical="center"/>
    </xf>
    <xf numFmtId="0" fontId="56" fillId="5" borderId="0" xfId="11" applyFont="1" applyFill="1" applyBorder="1" applyAlignment="1">
      <alignment horizontal="left" vertical="center"/>
    </xf>
    <xf numFmtId="0" fontId="19" fillId="5" borderId="0" xfId="11" quotePrefix="1" applyFont="1" applyFill="1" applyBorder="1" applyAlignment="1">
      <alignment horizontal="left" vertical="top"/>
    </xf>
    <xf numFmtId="0" fontId="19" fillId="5" borderId="0" xfId="10" applyFont="1" applyFill="1"/>
    <xf numFmtId="0" fontId="19" fillId="5" borderId="0" xfId="0" applyFont="1" applyFill="1"/>
    <xf numFmtId="0" fontId="19" fillId="5" borderId="0" xfId="11" applyFont="1" applyFill="1" applyAlignment="1">
      <alignment horizontal="left" vertical="top"/>
    </xf>
    <xf numFmtId="0" fontId="3" fillId="5" borderId="0" xfId="4" applyFill="1"/>
    <xf numFmtId="0" fontId="3" fillId="5" borderId="0" xfId="4" applyFill="1" applyBorder="1" applyAlignment="1" applyProtection="1">
      <alignment horizontal="center" vertical="center" wrapText="1"/>
      <protection locked="0"/>
    </xf>
    <xf numFmtId="0" fontId="8" fillId="5" borderId="24" xfId="5" applyNumberFormat="1" applyFont="1" applyFill="1" applyBorder="1" applyAlignment="1" applyProtection="1">
      <alignment horizontal="left" vertical="center" wrapText="1"/>
      <protection locked="0"/>
    </xf>
    <xf numFmtId="1" fontId="0" fillId="5" borderId="14" xfId="0" applyNumberFormat="1" applyFill="1" applyBorder="1" applyAlignment="1">
      <alignment horizontal="left" vertical="center"/>
    </xf>
    <xf numFmtId="0" fontId="0" fillId="5" borderId="14" xfId="0" applyFill="1" applyBorder="1" applyAlignment="1">
      <alignment horizontal="center" vertical="center"/>
    </xf>
    <xf numFmtId="14" fontId="0" fillId="5" borderId="14" xfId="1" applyNumberFormat="1" applyFont="1" applyFill="1" applyBorder="1" applyAlignment="1">
      <alignment horizontal="center" vertical="center"/>
    </xf>
    <xf numFmtId="44" fontId="0" fillId="5" borderId="14" xfId="1" applyFont="1" applyFill="1" applyBorder="1" applyAlignment="1">
      <alignment horizontal="center" vertical="center"/>
    </xf>
    <xf numFmtId="44" fontId="3" fillId="5" borderId="0" xfId="4" applyNumberFormat="1" applyFill="1" applyBorder="1" applyAlignment="1" applyProtection="1">
      <alignment horizontal="center" vertical="center" wrapText="1"/>
      <protection locked="0"/>
    </xf>
    <xf numFmtId="0" fontId="0" fillId="5" borderId="0" xfId="0" applyFill="1" applyAlignment="1">
      <alignment horizontal="center"/>
    </xf>
    <xf numFmtId="0" fontId="0" fillId="5" borderId="0" xfId="0" applyFill="1" applyAlignment="1">
      <alignment horizontal="right"/>
    </xf>
    <xf numFmtId="44" fontId="9" fillId="5" borderId="29" xfId="9" applyNumberFormat="1" applyFont="1" applyFill="1" applyBorder="1"/>
    <xf numFmtId="165" fontId="3" fillId="5" borderId="0" xfId="4" applyNumberFormat="1" applyFill="1" applyBorder="1"/>
    <xf numFmtId="0" fontId="13" fillId="5" borderId="0" xfId="0" applyFont="1" applyFill="1" applyAlignment="1">
      <alignment horizontal="right"/>
    </xf>
    <xf numFmtId="44" fontId="9" fillId="5" borderId="26" xfId="9" applyNumberFormat="1" applyFont="1" applyFill="1" applyBorder="1"/>
    <xf numFmtId="0" fontId="0" fillId="0" borderId="0" xfId="0" applyAlignment="1">
      <alignment vertical="center"/>
    </xf>
    <xf numFmtId="14" fontId="12" fillId="0" borderId="50" xfId="22" applyNumberFormat="1" applyFont="1" applyBorder="1" applyAlignment="1" applyProtection="1">
      <alignment horizontal="center" vertical="center" wrapText="1"/>
      <protection locked="0"/>
    </xf>
    <xf numFmtId="0" fontId="1" fillId="17" borderId="34" xfId="8" applyNumberFormat="1" applyFill="1" applyBorder="1" applyAlignment="1" applyProtection="1">
      <alignment horizontal="center" vertical="center"/>
      <protection locked="0"/>
    </xf>
    <xf numFmtId="0" fontId="1" fillId="17" borderId="35" xfId="8" applyNumberForma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9" fillId="14" borderId="14" xfId="2" applyFont="1" applyFill="1" applyBorder="1" applyAlignment="1" applyProtection="1">
      <alignment horizontal="center" vertical="center" wrapText="1"/>
      <protection locked="0"/>
    </xf>
    <xf numFmtId="0" fontId="9" fillId="14" borderId="14" xfId="2" applyFont="1" applyFill="1" applyBorder="1" applyAlignment="1" applyProtection="1">
      <alignment horizontal="center" vertical="center"/>
      <protection locked="0"/>
    </xf>
    <xf numFmtId="0" fontId="21" fillId="2" borderId="0" xfId="6" applyFont="1" applyBorder="1" applyAlignment="1" applyProtection="1">
      <alignment horizontal="left" vertical="center"/>
      <protection locked="0"/>
    </xf>
    <xf numFmtId="0" fontId="67" fillId="5" borderId="0" xfId="0" applyFont="1" applyFill="1" applyAlignment="1">
      <alignment horizontal="center" vertical="center" textRotation="90"/>
    </xf>
    <xf numFmtId="0" fontId="0" fillId="5" borderId="0" xfId="0" applyFill="1" applyAlignment="1">
      <alignment horizontal="center" vertical="center" wrapText="1"/>
    </xf>
    <xf numFmtId="0" fontId="6" fillId="5" borderId="0" xfId="4" applyFont="1" applyFill="1" applyBorder="1" applyAlignment="1" applyProtection="1">
      <alignment vertical="center"/>
      <protection locked="0"/>
    </xf>
    <xf numFmtId="0" fontId="58" fillId="5" borderId="0" xfId="6" applyFont="1" applyFill="1" applyBorder="1" applyAlignment="1" applyProtection="1">
      <alignment horizontal="left" vertical="center"/>
      <protection locked="0"/>
    </xf>
    <xf numFmtId="0" fontId="51" fillId="5" borderId="0" xfId="2" applyFont="1" applyFill="1" applyAlignment="1" applyProtection="1">
      <alignment vertical="center"/>
      <protection locked="0"/>
    </xf>
    <xf numFmtId="0" fontId="3" fillId="5" borderId="0" xfId="4" applyFill="1" applyAlignment="1" applyProtection="1">
      <alignment vertical="center"/>
      <protection locked="0"/>
    </xf>
    <xf numFmtId="0" fontId="8" fillId="5" borderId="0" xfId="1" applyNumberFormat="1" applyFont="1" applyFill="1" applyBorder="1" applyAlignment="1" applyProtection="1">
      <alignment horizontal="center"/>
      <protection locked="0"/>
    </xf>
    <xf numFmtId="0" fontId="51" fillId="5" borderId="0" xfId="2" applyFont="1" applyFill="1" applyAlignment="1" applyProtection="1">
      <alignment vertical="center" wrapText="1"/>
      <protection locked="0"/>
    </xf>
    <xf numFmtId="0" fontId="0" fillId="5" borderId="0" xfId="0" applyFill="1" applyProtection="1">
      <protection locked="0"/>
    </xf>
    <xf numFmtId="0" fontId="25" fillId="5" borderId="0" xfId="2" applyFont="1" applyFill="1" applyAlignment="1" applyProtection="1">
      <alignment vertical="center"/>
      <protection locked="0"/>
    </xf>
    <xf numFmtId="0" fontId="1" fillId="5" borderId="0" xfId="6" applyFill="1" applyBorder="1" applyAlignment="1" applyProtection="1">
      <alignment horizontal="center" vertical="center" wrapText="1"/>
      <protection locked="0"/>
    </xf>
    <xf numFmtId="0" fontId="25" fillId="5" borderId="0" xfId="2" applyFont="1" applyFill="1" applyAlignment="1" applyProtection="1">
      <alignment vertical="center" wrapText="1"/>
      <protection locked="0"/>
    </xf>
    <xf numFmtId="0" fontId="4" fillId="5" borderId="28" xfId="5" applyNumberFormat="1" applyFill="1" applyBorder="1" applyAlignment="1" applyProtection="1">
      <alignment horizontal="left" vertical="center" wrapText="1"/>
      <protection locked="0"/>
    </xf>
    <xf numFmtId="0" fontId="29" fillId="5" borderId="14" xfId="15" applyNumberFormat="1" applyFont="1" applyFill="1" applyBorder="1" applyAlignment="1" applyProtection="1">
      <alignment horizontal="left" vertical="center" wrapText="1"/>
      <protection locked="0"/>
    </xf>
    <xf numFmtId="0" fontId="29" fillId="5" borderId="16" xfId="15" applyNumberFormat="1" applyFont="1" applyFill="1" applyBorder="1" applyAlignment="1" applyProtection="1">
      <alignment horizontal="center" vertical="center" wrapText="1"/>
      <protection locked="0"/>
    </xf>
    <xf numFmtId="168" fontId="29" fillId="5" borderId="16" xfId="1" applyNumberFormat="1" applyFont="1" applyFill="1" applyBorder="1" applyAlignment="1" applyProtection="1">
      <alignment horizontal="center" vertical="center" wrapText="1"/>
      <protection locked="0"/>
    </xf>
    <xf numFmtId="44" fontId="29" fillId="5" borderId="16" xfId="1" applyFont="1" applyFill="1" applyBorder="1" applyAlignment="1" applyProtection="1">
      <alignment horizontal="center" vertical="center" wrapText="1"/>
      <protection locked="0"/>
    </xf>
    <xf numFmtId="0" fontId="29" fillId="5" borderId="16" xfId="1" applyNumberFormat="1" applyFont="1" applyFill="1" applyBorder="1" applyAlignment="1" applyProtection="1">
      <alignment horizontal="center" vertical="center" wrapText="1"/>
      <protection locked="0"/>
    </xf>
    <xf numFmtId="0" fontId="49" fillId="5" borderId="0" xfId="2" applyFont="1" applyFill="1" applyProtection="1">
      <protection locked="0"/>
    </xf>
    <xf numFmtId="0" fontId="3" fillId="5" borderId="0" xfId="4" applyFill="1" applyProtection="1">
      <protection locked="0"/>
    </xf>
    <xf numFmtId="164" fontId="1" fillId="5" borderId="0" xfId="1" applyNumberFormat="1" applyFont="1" applyFill="1" applyBorder="1" applyAlignment="1" applyProtection="1">
      <alignment horizontal="center"/>
      <protection locked="0"/>
    </xf>
    <xf numFmtId="0" fontId="4" fillId="5" borderId="0" xfId="2" applyFill="1" applyAlignment="1" applyProtection="1">
      <alignment wrapText="1"/>
      <protection locked="0"/>
    </xf>
    <xf numFmtId="0" fontId="29" fillId="5" borderId="15" xfId="15" applyNumberFormat="1" applyFont="1" applyFill="1" applyBorder="1" applyAlignment="1" applyProtection="1">
      <alignment horizontal="left" vertical="center" wrapText="1"/>
      <protection locked="0"/>
    </xf>
    <xf numFmtId="0" fontId="29" fillId="5" borderId="19" xfId="15" applyNumberFormat="1" applyFont="1" applyFill="1" applyBorder="1" applyAlignment="1" applyProtection="1">
      <alignment horizontal="left" vertical="center" wrapText="1"/>
      <protection locked="0"/>
    </xf>
    <xf numFmtId="0" fontId="29" fillId="5" borderId="16" xfId="15" applyNumberFormat="1" applyFont="1" applyFill="1" applyBorder="1" applyAlignment="1" applyProtection="1">
      <alignment horizontal="left" vertical="center" wrapText="1"/>
      <protection locked="0"/>
    </xf>
    <xf numFmtId="168" fontId="29" fillId="5" borderId="14" xfId="1" applyNumberFormat="1" applyFont="1" applyFill="1" applyBorder="1" applyAlignment="1" applyProtection="1">
      <alignment horizontal="center" vertical="center" wrapText="1"/>
      <protection locked="0"/>
    </xf>
    <xf numFmtId="164" fontId="29" fillId="5" borderId="14" xfId="1" applyNumberFormat="1" applyFont="1" applyFill="1" applyBorder="1" applyAlignment="1" applyProtection="1">
      <alignment horizontal="center" vertical="center" wrapText="1"/>
      <protection locked="0"/>
    </xf>
    <xf numFmtId="0" fontId="50" fillId="5" borderId="0" xfId="2" quotePrefix="1" applyFont="1" applyFill="1" applyAlignment="1" applyProtection="1">
      <alignment horizontal="left" vertical="center"/>
      <protection locked="0"/>
    </xf>
    <xf numFmtId="0" fontId="53" fillId="5" borderId="0" xfId="2" applyFont="1" applyFill="1" applyProtection="1">
      <protection locked="0"/>
    </xf>
    <xf numFmtId="0" fontId="29" fillId="5" borderId="0" xfId="2" applyFont="1" applyFill="1" applyProtection="1">
      <protection locked="0"/>
    </xf>
    <xf numFmtId="0" fontId="29" fillId="5" borderId="0" xfId="2" applyFont="1" applyFill="1" applyAlignment="1" applyProtection="1">
      <alignment horizontal="center"/>
      <protection locked="0"/>
    </xf>
    <xf numFmtId="0" fontId="26" fillId="5" borderId="0" xfId="2" applyFont="1" applyFill="1" applyAlignment="1" applyProtection="1">
      <alignment horizontal="center"/>
      <protection locked="0"/>
    </xf>
    <xf numFmtId="0" fontId="13" fillId="5" borderId="0" xfId="2" applyFont="1" applyFill="1" applyAlignment="1" applyProtection="1">
      <alignment horizontal="right"/>
      <protection locked="0"/>
    </xf>
    <xf numFmtId="44" fontId="13" fillId="5" borderId="8" xfId="2" applyNumberFormat="1" applyFont="1" applyFill="1" applyBorder="1" applyProtection="1">
      <protection locked="0"/>
    </xf>
    <xf numFmtId="0" fontId="4" fillId="5" borderId="0" xfId="2" applyFill="1" applyAlignment="1" applyProtection="1">
      <alignment horizontal="center"/>
      <protection locked="0"/>
    </xf>
    <xf numFmtId="0" fontId="12" fillId="5" borderId="0" xfId="0" applyFont="1" applyFill="1" applyAlignment="1" applyProtection="1">
      <alignment horizontal="right"/>
      <protection locked="0"/>
    </xf>
    <xf numFmtId="164" fontId="9" fillId="5" borderId="0" xfId="1" applyNumberFormat="1" applyFont="1" applyFill="1" applyBorder="1" applyAlignment="1" applyProtection="1">
      <alignment vertical="center" wrapText="1"/>
      <protection locked="0"/>
    </xf>
    <xf numFmtId="0" fontId="8" fillId="14" borderId="14" xfId="2" applyFont="1" applyFill="1" applyBorder="1" applyAlignment="1" applyProtection="1">
      <alignment vertical="center"/>
      <protection locked="0"/>
    </xf>
    <xf numFmtId="0" fontId="12" fillId="14" borderId="14" xfId="2" quotePrefix="1" applyFont="1" applyFill="1" applyBorder="1" applyAlignment="1" applyProtection="1">
      <alignment vertical="center"/>
      <protection locked="0"/>
    </xf>
    <xf numFmtId="0" fontId="12" fillId="14" borderId="14" xfId="2" applyFont="1" applyFill="1" applyBorder="1" applyAlignment="1" applyProtection="1">
      <alignment horizontal="center" vertical="center"/>
      <protection locked="0"/>
    </xf>
    <xf numFmtId="0" fontId="12" fillId="14" borderId="14" xfId="2" applyFont="1" applyFill="1" applyBorder="1" applyAlignment="1" applyProtection="1">
      <alignment vertical="center"/>
      <protection locked="0"/>
    </xf>
    <xf numFmtId="0" fontId="9" fillId="14" borderId="14" xfId="4" applyFont="1" applyFill="1" applyBorder="1" applyAlignment="1" applyProtection="1">
      <alignment vertical="center" wrapText="1"/>
      <protection locked="0"/>
    </xf>
    <xf numFmtId="0" fontId="19" fillId="5" borderId="0" xfId="11" quotePrefix="1" applyFont="1" applyFill="1" applyBorder="1" applyAlignment="1">
      <alignment horizontal="center" vertical="top"/>
    </xf>
    <xf numFmtId="14" fontId="0" fillId="5" borderId="14" xfId="0" quotePrefix="1" applyNumberFormat="1" applyFill="1" applyBorder="1" applyAlignment="1">
      <alignment horizontal="center" vertical="center"/>
    </xf>
    <xf numFmtId="0" fontId="8" fillId="5" borderId="14" xfId="5" applyNumberFormat="1" applyFont="1" applyFill="1" applyBorder="1" applyAlignment="1" applyProtection="1">
      <alignment horizontal="left" vertical="center" wrapText="1"/>
      <protection locked="0"/>
    </xf>
    <xf numFmtId="0" fontId="0" fillId="21" borderId="0" xfId="0" applyFill="1"/>
    <xf numFmtId="0" fontId="3" fillId="21" borderId="0" xfId="4" applyFill="1" applyBorder="1" applyAlignment="1" applyProtection="1">
      <alignment vertical="center"/>
      <protection locked="0"/>
    </xf>
    <xf numFmtId="0" fontId="3" fillId="21" borderId="0" xfId="4" applyFill="1" applyBorder="1" applyProtection="1">
      <protection locked="0"/>
    </xf>
    <xf numFmtId="0" fontId="3" fillId="21" borderId="0" xfId="4" applyFill="1" applyBorder="1" applyAlignment="1" applyProtection="1">
      <alignment horizontal="center" vertical="center" wrapText="1"/>
      <protection locked="0"/>
    </xf>
    <xf numFmtId="44" fontId="3" fillId="21" borderId="0" xfId="4" applyNumberFormat="1" applyFill="1" applyBorder="1" applyAlignment="1" applyProtection="1">
      <alignment horizontal="center" vertical="center" wrapText="1"/>
      <protection locked="0"/>
    </xf>
    <xf numFmtId="165" fontId="3" fillId="21" borderId="0" xfId="4" applyNumberFormat="1" applyFill="1" applyBorder="1"/>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5" borderId="83" xfId="0" applyFill="1" applyBorder="1"/>
    <xf numFmtId="0" fontId="0" fillId="5" borderId="84" xfId="0" applyFill="1" applyBorder="1"/>
    <xf numFmtId="0" fontId="0" fillId="0" borderId="85" xfId="0" applyBorder="1" applyAlignment="1">
      <alignment vertical="center"/>
    </xf>
    <xf numFmtId="0" fontId="0" fillId="0" borderId="86" xfId="0" applyBorder="1" applyAlignment="1"/>
    <xf numFmtId="0" fontId="0" fillId="22" borderId="86" xfId="0" applyFill="1" applyBorder="1" applyAlignment="1"/>
    <xf numFmtId="0" fontId="3" fillId="21" borderId="0" xfId="4" applyFill="1" applyAlignment="1">
      <alignment vertical="center"/>
    </xf>
    <xf numFmtId="0" fontId="3" fillId="21" borderId="0" xfId="4" applyFill="1" applyAlignment="1" applyProtection="1">
      <alignment vertical="center"/>
      <protection locked="0"/>
    </xf>
    <xf numFmtId="0" fontId="3" fillId="21" borderId="0" xfId="4" applyFill="1" applyProtection="1">
      <protection locked="0"/>
    </xf>
    <xf numFmtId="0" fontId="0" fillId="21" borderId="0" xfId="0" applyFill="1" applyAlignment="1">
      <alignment vertical="center"/>
    </xf>
    <xf numFmtId="0" fontId="3" fillId="13" borderId="0" xfId="4" applyFill="1" applyBorder="1" applyAlignment="1" applyProtection="1">
      <alignment vertical="center"/>
      <protection locked="0"/>
    </xf>
    <xf numFmtId="0" fontId="3" fillId="13" borderId="0" xfId="4" applyFill="1" applyBorder="1" applyProtection="1">
      <protection locked="0"/>
    </xf>
    <xf numFmtId="0" fontId="3" fillId="13" borderId="0" xfId="4" applyFill="1" applyBorder="1" applyAlignment="1" applyProtection="1">
      <alignment horizontal="center" vertical="center" wrapText="1"/>
      <protection locked="0"/>
    </xf>
    <xf numFmtId="44" fontId="3" fillId="13" borderId="0" xfId="4" applyNumberFormat="1" applyFill="1" applyBorder="1" applyAlignment="1" applyProtection="1">
      <alignment horizontal="center" vertical="center" wrapText="1"/>
      <protection locked="0"/>
    </xf>
    <xf numFmtId="165" fontId="3" fillId="13" borderId="0" xfId="4" applyNumberFormat="1" applyFill="1" applyBorder="1"/>
    <xf numFmtId="0" fontId="0" fillId="13" borderId="0" xfId="0" applyFill="1"/>
    <xf numFmtId="0" fontId="9" fillId="14" borderId="14" xfId="2" applyFont="1" applyFill="1" applyBorder="1" applyAlignment="1" applyProtection="1">
      <alignment horizontal="center" wrapText="1"/>
      <protection locked="0"/>
    </xf>
    <xf numFmtId="0" fontId="9" fillId="14" borderId="14" xfId="11" applyFont="1" applyFill="1" applyBorder="1" applyAlignment="1">
      <alignment horizontal="center" vertical="center" wrapText="1"/>
    </xf>
    <xf numFmtId="0" fontId="0" fillId="0" borderId="14" xfId="0" applyBorder="1" applyAlignment="1" applyProtection="1">
      <alignment vertical="center" wrapText="1"/>
      <protection locked="0"/>
    </xf>
    <xf numFmtId="0" fontId="0" fillId="0" borderId="87" xfId="0" applyBorder="1" applyAlignment="1" applyProtection="1">
      <alignment vertical="center" wrapText="1"/>
      <protection locked="0"/>
    </xf>
    <xf numFmtId="0" fontId="8" fillId="5" borderId="24" xfId="5" applyNumberFormat="1" applyFont="1" applyFill="1" applyBorder="1" applyAlignment="1" applyProtection="1">
      <alignment horizontal="center" vertical="center" wrapText="1"/>
      <protection locked="0"/>
    </xf>
    <xf numFmtId="0" fontId="17" fillId="5" borderId="0" xfId="0" applyFont="1" applyFill="1" applyAlignment="1">
      <alignment horizontal="center" vertical="center"/>
    </xf>
    <xf numFmtId="0" fontId="4" fillId="0" borderId="14" xfId="5" applyNumberFormat="1" applyBorder="1" applyAlignment="1" applyProtection="1">
      <alignment horizontal="center" vertical="center" wrapText="1"/>
      <protection locked="0"/>
    </xf>
    <xf numFmtId="0" fontId="53" fillId="0" borderId="0" xfId="0" applyFont="1" applyAlignment="1">
      <alignment horizontal="center" vertical="center"/>
    </xf>
    <xf numFmtId="0" fontId="25" fillId="14" borderId="14" xfId="4" applyFont="1" applyFill="1" applyBorder="1" applyAlignment="1" applyProtection="1">
      <alignment horizontal="center" vertical="center" wrapText="1"/>
      <protection locked="0"/>
    </xf>
    <xf numFmtId="0" fontId="4" fillId="0" borderId="0" xfId="2" applyAlignment="1" applyProtection="1">
      <alignment horizontal="center"/>
      <protection locked="0"/>
    </xf>
    <xf numFmtId="0" fontId="51" fillId="5" borderId="0" xfId="2" applyFont="1" applyFill="1" applyAlignment="1" applyProtection="1">
      <alignment horizontal="center" vertical="center"/>
      <protection locked="0"/>
    </xf>
    <xf numFmtId="0" fontId="4" fillId="14" borderId="14" xfId="2" applyFill="1" applyBorder="1" applyAlignment="1" applyProtection="1">
      <alignment horizontal="center" vertical="center"/>
      <protection locked="0"/>
    </xf>
    <xf numFmtId="0" fontId="9" fillId="14" borderId="14" xfId="4" applyFont="1" applyFill="1" applyBorder="1" applyAlignment="1" applyProtection="1">
      <alignment horizontal="center" vertical="center" wrapText="1"/>
      <protection locked="0"/>
    </xf>
    <xf numFmtId="0" fontId="4" fillId="5" borderId="28" xfId="5" applyNumberFormat="1" applyFill="1" applyBorder="1" applyAlignment="1" applyProtection="1">
      <alignment horizontal="center" vertical="center" wrapText="1"/>
      <protection locked="0"/>
    </xf>
    <xf numFmtId="0" fontId="8" fillId="5" borderId="14" xfId="5" applyNumberFormat="1" applyFont="1" applyFill="1" applyBorder="1" applyAlignment="1" applyProtection="1">
      <alignment horizontal="center" vertical="center" wrapText="1"/>
      <protection locked="0"/>
    </xf>
    <xf numFmtId="0" fontId="53" fillId="5" borderId="0" xfId="0" applyFont="1" applyFill="1" applyAlignment="1">
      <alignment horizontal="center" vertical="center"/>
    </xf>
    <xf numFmtId="0" fontId="40" fillId="17" borderId="0" xfId="0" applyFont="1" applyFill="1" applyAlignment="1">
      <alignment vertical="center"/>
    </xf>
    <xf numFmtId="0" fontId="37" fillId="9" borderId="0" xfId="0" applyFont="1" applyFill="1" applyAlignment="1">
      <alignment vertical="center" wrapText="1"/>
    </xf>
    <xf numFmtId="0" fontId="36" fillId="9" borderId="0" xfId="0" applyFont="1" applyFill="1" applyAlignment="1">
      <alignment vertical="center" wrapText="1"/>
    </xf>
    <xf numFmtId="0" fontId="40" fillId="5" borderId="0" xfId="0" applyFont="1" applyFill="1" applyAlignment="1">
      <alignment vertical="center"/>
    </xf>
    <xf numFmtId="0" fontId="20" fillId="11" borderId="0" xfId="2" applyFont="1" applyFill="1" applyAlignment="1">
      <alignment vertical="top" wrapText="1"/>
    </xf>
    <xf numFmtId="0" fontId="37" fillId="11" borderId="0" xfId="0" applyFont="1" applyFill="1" applyAlignment="1">
      <alignment vertical="top" wrapText="1"/>
    </xf>
    <xf numFmtId="0" fontId="36" fillId="11" borderId="0" xfId="0" applyFont="1" applyFill="1" applyAlignment="1">
      <alignment vertical="top" wrapText="1"/>
    </xf>
    <xf numFmtId="0" fontId="37" fillId="11" borderId="0" xfId="0" applyFont="1" applyFill="1" applyAlignment="1">
      <alignment horizontal="left" vertical="center" wrapText="1"/>
    </xf>
    <xf numFmtId="0" fontId="37" fillId="11" borderId="0" xfId="0" applyFont="1" applyFill="1" applyAlignment="1">
      <alignment horizontal="left" vertical="center"/>
    </xf>
    <xf numFmtId="0" fontId="40" fillId="0" borderId="0" xfId="0" applyFont="1" applyAlignment="1">
      <alignment vertical="center"/>
    </xf>
    <xf numFmtId="0" fontId="37" fillId="11" borderId="0" xfId="2" applyFont="1" applyFill="1" applyAlignment="1">
      <alignment horizontal="left" vertical="center" wrapText="1"/>
    </xf>
    <xf numFmtId="0" fontId="20" fillId="11" borderId="0" xfId="2" applyFont="1" applyFill="1" applyAlignment="1">
      <alignment horizontal="left" vertical="center" wrapText="1"/>
    </xf>
    <xf numFmtId="0" fontId="40" fillId="11" borderId="0" xfId="2" applyFont="1" applyFill="1" applyAlignment="1">
      <alignment horizontal="left" vertical="center"/>
    </xf>
    <xf numFmtId="0" fontId="37" fillId="11" borderId="0" xfId="2" applyFont="1" applyFill="1" applyAlignment="1">
      <alignment horizontal="left" vertical="center"/>
    </xf>
    <xf numFmtId="0" fontId="37" fillId="11" borderId="0" xfId="0" applyFont="1" applyFill="1" applyAlignment="1">
      <alignment vertical="center"/>
    </xf>
    <xf numFmtId="0" fontId="35" fillId="14" borderId="0" xfId="0" applyFont="1" applyFill="1" applyAlignment="1">
      <alignment vertical="center" wrapText="1"/>
    </xf>
    <xf numFmtId="0" fontId="71" fillId="20" borderId="0" xfId="20" applyFont="1" applyFill="1" applyAlignment="1">
      <alignment vertical="top"/>
    </xf>
    <xf numFmtId="0" fontId="0" fillId="0" borderId="0" xfId="0"/>
    <xf numFmtId="0" fontId="41" fillId="0" borderId="0" xfId="20" applyFont="1" applyFill="1" applyAlignment="1">
      <alignment vertical="center"/>
    </xf>
    <xf numFmtId="0" fontId="20" fillId="8" borderId="0" xfId="20" applyFont="1" applyFill="1" applyAlignment="1">
      <alignment vertical="top" wrapText="1"/>
    </xf>
    <xf numFmtId="0" fontId="38" fillId="8" borderId="0" xfId="20" applyFont="1" applyFill="1" applyAlignment="1">
      <alignment vertical="top" wrapText="1"/>
    </xf>
    <xf numFmtId="0" fontId="37" fillId="12" borderId="0" xfId="0" applyFont="1" applyFill="1" applyAlignment="1">
      <alignment vertical="center" wrapText="1"/>
    </xf>
    <xf numFmtId="0" fontId="36" fillId="12" borderId="0" xfId="0" applyFont="1" applyFill="1" applyAlignment="1">
      <alignment vertical="center" wrapText="1"/>
    </xf>
    <xf numFmtId="0" fontId="40" fillId="0" borderId="0" xfId="0" applyFont="1" applyFill="1" applyAlignment="1">
      <alignment horizontal="left" vertical="center" wrapText="1"/>
    </xf>
    <xf numFmtId="0" fontId="13" fillId="0" borderId="0" xfId="0" applyFont="1" applyFill="1" applyAlignment="1">
      <alignment horizontal="left" vertical="center" wrapText="1"/>
    </xf>
    <xf numFmtId="0" fontId="37" fillId="11" borderId="0" xfId="2" applyFont="1" applyFill="1" applyAlignment="1">
      <alignment horizontal="left" vertical="top" wrapText="1"/>
    </xf>
    <xf numFmtId="9" fontId="0" fillId="12" borderId="10" xfId="0" applyNumberFormat="1" applyFill="1" applyBorder="1" applyAlignment="1">
      <alignment horizontal="center"/>
    </xf>
    <xf numFmtId="0" fontId="0" fillId="0" borderId="13" xfId="0" applyBorder="1" applyAlignment="1"/>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72" fillId="14" borderId="0" xfId="2" applyFont="1" applyFill="1" applyAlignment="1">
      <alignment horizontal="left" vertical="center"/>
    </xf>
    <xf numFmtId="0" fontId="64" fillId="15" borderId="0" xfId="0" applyFont="1" applyFill="1" applyAlignment="1">
      <alignment horizontal="left" vertical="center"/>
    </xf>
    <xf numFmtId="0" fontId="0" fillId="0" borderId="39"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0" fontId="0" fillId="12" borderId="10" xfId="0"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left" vertical="center"/>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26" fillId="0" borderId="17" xfId="0" applyFont="1" applyBorder="1" applyAlignment="1">
      <alignment vertical="center" wrapText="1"/>
    </xf>
    <xf numFmtId="0" fontId="26" fillId="0" borderId="20" xfId="0" applyFont="1" applyBorder="1" applyAlignment="1">
      <alignment vertical="center" wrapText="1"/>
    </xf>
    <xf numFmtId="0" fontId="26" fillId="0" borderId="18" xfId="0" applyFont="1" applyBorder="1" applyAlignment="1">
      <alignment vertical="center" wrapText="1"/>
    </xf>
    <xf numFmtId="0" fontId="34" fillId="0" borderId="5" xfId="20" applyFont="1" applyFill="1" applyBorder="1" applyAlignment="1">
      <alignment vertical="center" wrapText="1"/>
    </xf>
    <xf numFmtId="0" fontId="30" fillId="0" borderId="6" xfId="0" applyFont="1" applyBorder="1" applyAlignment="1">
      <alignment vertical="center" wrapText="1"/>
    </xf>
    <xf numFmtId="0" fontId="29" fillId="0" borderId="12" xfId="0" applyFont="1" applyBorder="1" applyAlignment="1">
      <alignment horizontal="left" vertical="top" wrapText="1"/>
    </xf>
    <xf numFmtId="0" fontId="29" fillId="0" borderId="7" xfId="0" applyFont="1" applyBorder="1" applyAlignment="1">
      <alignment horizontal="left" vertical="top" wrapText="1"/>
    </xf>
    <xf numFmtId="0" fontId="25" fillId="14" borderId="17" xfId="0" applyFont="1" applyFill="1" applyBorder="1" applyAlignment="1">
      <alignment vertical="center" wrapText="1"/>
    </xf>
    <xf numFmtId="0" fontId="25" fillId="14" borderId="18" xfId="0" applyFont="1" applyFill="1" applyBorder="1" applyAlignment="1">
      <alignment vertical="center" wrapText="1"/>
    </xf>
    <xf numFmtId="0" fontId="4" fillId="0" borderId="8" xfId="0" applyFont="1" applyBorder="1" applyAlignment="1">
      <alignment horizontal="left" vertical="top" wrapText="1"/>
    </xf>
    <xf numFmtId="0" fontId="33" fillId="0" borderId="8" xfId="0" applyFont="1" applyBorder="1" applyAlignment="1">
      <alignment horizontal="left" vertical="top"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4" fillId="0" borderId="10" xfId="4" applyFont="1" applyFill="1" applyBorder="1" applyAlignment="1" applyProtection="1">
      <alignment horizontal="center" vertical="center"/>
      <protection locked="0"/>
    </xf>
    <xf numFmtId="0" fontId="4" fillId="0" borderId="13" xfId="4" applyFont="1" applyFill="1" applyBorder="1" applyAlignment="1" applyProtection="1">
      <alignment horizontal="center" vertical="center"/>
      <protection locked="0"/>
    </xf>
    <xf numFmtId="0" fontId="4" fillId="12" borderId="10" xfId="4" applyFont="1" applyFill="1" applyBorder="1" applyAlignment="1" applyProtection="1">
      <alignment horizontal="center" vertical="center"/>
    </xf>
    <xf numFmtId="0" fontId="4" fillId="12" borderId="13" xfId="4" applyFont="1" applyFill="1" applyBorder="1" applyAlignment="1" applyProtection="1">
      <alignment horizontal="center" vertical="center"/>
    </xf>
    <xf numFmtId="0" fontId="25" fillId="14" borderId="17" xfId="20" applyFont="1" applyFill="1" applyBorder="1" applyAlignment="1">
      <alignment vertical="center"/>
    </xf>
    <xf numFmtId="0" fontId="25" fillId="14" borderId="18" xfId="20" applyFont="1" applyFill="1" applyBorder="1" applyAlignment="1">
      <alignment vertical="center"/>
    </xf>
    <xf numFmtId="0" fontId="25" fillId="14" borderId="17" xfId="0"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29" fillId="0" borderId="10" xfId="0" applyFont="1" applyBorder="1" applyAlignment="1">
      <alignment vertical="center" wrapText="1"/>
    </xf>
    <xf numFmtId="0" fontId="29" fillId="0" borderId="13" xfId="0" applyFont="1" applyBorder="1" applyAlignment="1">
      <alignment vertical="center" wrapText="1"/>
    </xf>
    <xf numFmtId="0" fontId="25" fillId="0" borderId="5" xfId="4" applyFont="1" applyFill="1" applyBorder="1" applyAlignment="1" applyProtection="1">
      <alignment horizontal="left" vertical="center" wrapText="1"/>
      <protection locked="0"/>
    </xf>
    <xf numFmtId="0" fontId="25" fillId="0" borderId="5" xfId="4" applyFont="1" applyFill="1" applyBorder="1" applyAlignment="1" applyProtection="1">
      <alignment horizontal="left" vertical="center"/>
      <protection locked="0"/>
    </xf>
    <xf numFmtId="0" fontId="27" fillId="0" borderId="10" xfId="20" applyFill="1" applyBorder="1" applyAlignment="1" applyProtection="1">
      <alignment horizontal="center" vertical="center"/>
      <protection locked="0"/>
    </xf>
    <xf numFmtId="0" fontId="27" fillId="0" borderId="13" xfId="20" applyFill="1" applyBorder="1" applyAlignment="1" applyProtection="1">
      <alignment horizontal="center" vertical="center"/>
      <protection locked="0"/>
    </xf>
    <xf numFmtId="0" fontId="29" fillId="0" borderId="17" xfId="0" applyFont="1" applyBorder="1" applyAlignment="1">
      <alignment vertical="center" wrapText="1"/>
    </xf>
    <xf numFmtId="0" fontId="29" fillId="0" borderId="1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7" xfId="0" applyFont="1" applyBorder="1" applyAlignment="1">
      <alignment horizontal="center" vertical="center"/>
    </xf>
    <xf numFmtId="0" fontId="29" fillId="0" borderId="20"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left" vertical="center"/>
    </xf>
    <xf numFmtId="0" fontId="29" fillId="0" borderId="18" xfId="0" applyFont="1" applyBorder="1" applyAlignment="1">
      <alignment horizontal="left" vertical="center"/>
    </xf>
    <xf numFmtId="0" fontId="4" fillId="0" borderId="8" xfId="0" applyFont="1" applyBorder="1" applyAlignment="1">
      <alignment horizontal="left" vertical="center" wrapText="1"/>
    </xf>
    <xf numFmtId="0" fontId="33" fillId="0" borderId="8" xfId="0" applyFont="1" applyBorder="1" applyAlignment="1">
      <alignment horizontal="left" vertical="center" wrapText="1"/>
    </xf>
    <xf numFmtId="0" fontId="25" fillId="14" borderId="17" xfId="20" applyFont="1" applyFill="1" applyBorder="1" applyAlignment="1">
      <alignment vertical="center" wrapText="1"/>
    </xf>
    <xf numFmtId="0" fontId="25" fillId="14" borderId="18" xfId="20" applyFont="1" applyFill="1" applyBorder="1" applyAlignment="1">
      <alignment vertical="center" wrapText="1"/>
    </xf>
    <xf numFmtId="0" fontId="52" fillId="14" borderId="0" xfId="2" applyFont="1" applyFill="1" applyAlignment="1" applyProtection="1">
      <alignment horizontal="left" vertical="center"/>
      <protection locked="0"/>
    </xf>
    <xf numFmtId="0" fontId="25" fillId="14" borderId="14" xfId="2" applyFont="1" applyFill="1" applyBorder="1" applyAlignment="1" applyProtection="1">
      <alignment horizontal="center" vertical="center"/>
      <protection locked="0"/>
    </xf>
    <xf numFmtId="0" fontId="4" fillId="0" borderId="15" xfId="5" applyNumberFormat="1" applyBorder="1" applyAlignment="1" applyProtection="1">
      <alignment horizontal="left" vertical="center" wrapText="1"/>
      <protection locked="0"/>
    </xf>
    <xf numFmtId="0" fontId="4" fillId="0" borderId="19" xfId="5" applyNumberFormat="1" applyBorder="1" applyAlignment="1" applyProtection="1">
      <alignment horizontal="left" vertical="center" wrapText="1"/>
      <protection locked="0"/>
    </xf>
    <xf numFmtId="0" fontId="4" fillId="0" borderId="16" xfId="5" applyNumberFormat="1" applyBorder="1" applyAlignment="1" applyProtection="1">
      <alignment horizontal="left" vertical="center" wrapText="1"/>
      <protection locked="0"/>
    </xf>
    <xf numFmtId="0" fontId="4" fillId="0" borderId="0" xfId="4" applyFont="1" applyFill="1" applyBorder="1" applyAlignment="1" applyProtection="1">
      <alignment vertical="center"/>
      <protection locked="0"/>
    </xf>
    <xf numFmtId="0" fontId="0" fillId="0" borderId="0" xfId="0" applyAlignment="1"/>
    <xf numFmtId="0" fontId="4" fillId="12" borderId="5" xfId="4" applyFont="1" applyFill="1" applyBorder="1" applyAlignment="1" applyProtection="1">
      <alignment horizontal="center" vertical="center"/>
      <protection locked="0"/>
    </xf>
    <xf numFmtId="0" fontId="4" fillId="12" borderId="0" xfId="4" applyFont="1" applyFill="1" applyBorder="1" applyAlignment="1" applyProtection="1">
      <alignment horizontal="center" vertical="center"/>
      <protection locked="0"/>
    </xf>
    <xf numFmtId="0" fontId="0" fillId="0" borderId="0" xfId="0" applyAlignment="1">
      <alignment vertical="center"/>
    </xf>
    <xf numFmtId="0" fontId="50" fillId="0" borderId="23" xfId="2" applyFont="1" applyBorder="1" applyAlignment="1" applyProtection="1">
      <alignment vertical="center" wrapText="1"/>
      <protection locked="0"/>
    </xf>
    <xf numFmtId="0" fontId="0" fillId="0" borderId="0" xfId="0" applyFill="1" applyAlignment="1">
      <alignment horizontal="center" vertical="center" wrapText="1"/>
    </xf>
    <xf numFmtId="0" fontId="13" fillId="0" borderId="41" xfId="0" applyFont="1" applyBorder="1" applyAlignment="1">
      <alignment horizontal="right" vertical="center"/>
    </xf>
    <xf numFmtId="0" fontId="13" fillId="0" borderId="68" xfId="0" applyFont="1" applyBorder="1" applyAlignment="1">
      <alignment horizontal="right"/>
    </xf>
    <xf numFmtId="0" fontId="8" fillId="0" borderId="69" xfId="4" applyFont="1" applyFill="1" applyBorder="1" applyAlignment="1" applyProtection="1">
      <alignment vertical="center" wrapText="1"/>
      <protection locked="0"/>
    </xf>
    <xf numFmtId="0" fontId="0" fillId="0" borderId="70" xfId="0" applyBorder="1" applyAlignment="1"/>
    <xf numFmtId="0" fontId="0" fillId="0" borderId="71" xfId="0" applyBorder="1" applyAlignment="1"/>
    <xf numFmtId="0" fontId="1" fillId="17" borderId="63" xfId="8" applyNumberFormat="1" applyFill="1" applyBorder="1" applyAlignment="1" applyProtection="1">
      <alignment horizontal="center" vertical="center"/>
      <protection locked="0"/>
    </xf>
    <xf numFmtId="0" fontId="1" fillId="17" borderId="64" xfId="8" applyNumberFormat="1" applyFill="1" applyBorder="1" applyAlignment="1" applyProtection="1">
      <alignment horizontal="center" vertical="center"/>
      <protection locked="0"/>
    </xf>
    <xf numFmtId="0" fontId="1" fillId="17" borderId="65" xfId="8" applyNumberFormat="1" applyFill="1" applyBorder="1" applyAlignment="1" applyProtection="1">
      <alignment horizontal="center" vertical="center"/>
      <protection locked="0"/>
    </xf>
    <xf numFmtId="14" fontId="12" fillId="0" borderId="50" xfId="22" applyNumberFormat="1" applyFont="1" applyBorder="1" applyAlignment="1" applyProtection="1">
      <alignment horizontal="center" vertical="center" wrapText="1"/>
      <protection locked="0"/>
    </xf>
    <xf numFmtId="0" fontId="0" fillId="0" borderId="50" xfId="0" applyBorder="1" applyAlignment="1">
      <alignment horizontal="center" vertical="center" wrapText="1"/>
    </xf>
    <xf numFmtId="0" fontId="1" fillId="17" borderId="48" xfId="8" applyNumberFormat="1" applyFill="1" applyBorder="1" applyAlignment="1" applyProtection="1">
      <alignment horizontal="center" vertical="center"/>
      <protection locked="0"/>
    </xf>
    <xf numFmtId="0" fontId="0" fillId="0" borderId="48" xfId="0" applyBorder="1" applyAlignment="1">
      <alignment horizontal="center" vertical="center"/>
    </xf>
    <xf numFmtId="0" fontId="9" fillId="17" borderId="48" xfId="6" applyFont="1" applyFill="1" applyBorder="1" applyAlignment="1" applyProtection="1">
      <alignment horizontal="center" vertical="center" wrapText="1"/>
      <protection locked="0"/>
    </xf>
    <xf numFmtId="0" fontId="21" fillId="8" borderId="41" xfId="0" applyFont="1" applyFill="1" applyBorder="1" applyAlignment="1">
      <alignment vertical="center"/>
    </xf>
    <xf numFmtId="0" fontId="21" fillId="8" borderId="39" xfId="0" applyFont="1" applyFill="1" applyBorder="1" applyAlignment="1">
      <alignment vertical="center"/>
    </xf>
    <xf numFmtId="0" fontId="21" fillId="8" borderId="38" xfId="0" applyFont="1" applyFill="1" applyBorder="1" applyAlignment="1">
      <alignment vertical="center"/>
    </xf>
    <xf numFmtId="0" fontId="4" fillId="12" borderId="11" xfId="4" applyFont="1" applyFill="1" applyBorder="1" applyAlignment="1" applyProtection="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52" fillId="14" borderId="0" xfId="4" applyFont="1" applyFill="1" applyBorder="1" applyAlignment="1" applyProtection="1">
      <alignment wrapText="1"/>
      <protection locked="0"/>
    </xf>
    <xf numFmtId="0" fontId="22" fillId="0" borderId="0" xfId="0" applyFont="1" applyAlignment="1">
      <alignment wrapText="1"/>
    </xf>
    <xf numFmtId="0" fontId="21" fillId="8" borderId="42" xfId="0" applyFont="1" applyFill="1" applyBorder="1" applyAlignment="1">
      <alignment vertical="center"/>
    </xf>
    <xf numFmtId="0" fontId="75" fillId="0" borderId="51" xfId="2" applyFont="1" applyBorder="1" applyAlignment="1" applyProtection="1">
      <alignment horizontal="left" vertical="center"/>
      <protection locked="0"/>
    </xf>
    <xf numFmtId="0" fontId="0" fillId="0" borderId="51" xfId="0" applyBorder="1" applyAlignment="1">
      <alignment horizontal="left" vertical="center"/>
    </xf>
    <xf numFmtId="0" fontId="0" fillId="0" borderId="52" xfId="0" applyBorder="1" applyAlignment="1">
      <alignment horizontal="left" vertical="center"/>
    </xf>
    <xf numFmtId="0" fontId="52" fillId="14" borderId="55" xfId="2" applyFont="1" applyFill="1" applyBorder="1" applyAlignment="1" applyProtection="1">
      <alignment horizontal="left" vertical="center"/>
      <protection locked="0"/>
    </xf>
    <xf numFmtId="0" fontId="52" fillId="14" borderId="56" xfId="2" applyFont="1" applyFill="1" applyBorder="1" applyAlignment="1" applyProtection="1">
      <alignment horizontal="left" vertical="center"/>
      <protection locked="0"/>
    </xf>
    <xf numFmtId="0" fontId="0" fillId="0" borderId="56" xfId="0" applyBorder="1" applyAlignment="1">
      <alignment vertical="center"/>
    </xf>
    <xf numFmtId="0" fontId="8" fillId="0" borderId="57" xfId="4" applyFont="1" applyFill="1" applyBorder="1" applyAlignment="1" applyProtection="1">
      <alignment vertical="center"/>
      <protection locked="0"/>
    </xf>
    <xf numFmtId="0" fontId="0" fillId="0" borderId="58" xfId="0" applyBorder="1"/>
    <xf numFmtId="0" fontId="8" fillId="0" borderId="59" xfId="4" applyFont="1" applyFill="1" applyBorder="1" applyAlignment="1" applyProtection="1">
      <alignment vertical="center"/>
      <protection locked="0"/>
    </xf>
    <xf numFmtId="0" fontId="0" fillId="0" borderId="60" xfId="0" applyBorder="1"/>
    <xf numFmtId="0" fontId="9" fillId="0" borderId="59" xfId="4" applyFont="1" applyFill="1" applyBorder="1" applyAlignment="1" applyProtection="1">
      <alignment vertical="center"/>
      <protection locked="0"/>
    </xf>
    <xf numFmtId="0" fontId="13" fillId="0" borderId="60" xfId="0" applyFont="1" applyBorder="1"/>
    <xf numFmtId="0" fontId="8" fillId="0" borderId="61" xfId="4" applyFont="1" applyFill="1" applyBorder="1" applyAlignment="1" applyProtection="1">
      <alignment vertical="center"/>
      <protection locked="0"/>
    </xf>
    <xf numFmtId="0" fontId="0" fillId="0" borderId="62" xfId="0" applyBorder="1"/>
    <xf numFmtId="0" fontId="13" fillId="14" borderId="8" xfId="0" applyFont="1" applyFill="1" applyBorder="1" applyAlignment="1">
      <alignment horizontal="center" vertical="center" wrapText="1"/>
    </xf>
    <xf numFmtId="0" fontId="0" fillId="0" borderId="66" xfId="0" applyBorder="1" applyAlignment="1">
      <alignment horizontal="left" vertical="center"/>
    </xf>
    <xf numFmtId="0" fontId="52" fillId="14" borderId="0" xfId="4" applyFont="1" applyFill="1" applyBorder="1" applyAlignment="1" applyProtection="1">
      <alignment vertical="center"/>
      <protection locked="0"/>
    </xf>
    <xf numFmtId="0" fontId="19" fillId="0" borderId="0" xfId="2" quotePrefix="1" applyFont="1" applyAlignment="1" applyProtection="1">
      <alignment vertical="center"/>
      <protection locked="0"/>
    </xf>
    <xf numFmtId="0" fontId="1" fillId="17" borderId="34" xfId="8" applyNumberFormat="1" applyFill="1" applyBorder="1" applyAlignment="1" applyProtection="1">
      <alignment horizontal="center" vertical="center"/>
      <protection locked="0"/>
    </xf>
    <xf numFmtId="0" fontId="1" fillId="17" borderId="35" xfId="8" applyNumberFormat="1" applyFill="1" applyBorder="1" applyAlignment="1" applyProtection="1">
      <alignment horizontal="center" vertical="center"/>
      <protection locked="0"/>
    </xf>
    <xf numFmtId="0" fontId="4" fillId="12" borderId="10" xfId="4" applyFont="1" applyFill="1" applyBorder="1" applyAlignment="1" applyProtection="1">
      <alignment horizontal="center" vertical="center"/>
      <protection locked="0"/>
    </xf>
    <xf numFmtId="0" fontId="4" fillId="12" borderId="13" xfId="4" applyFont="1" applyFill="1" applyBorder="1" applyAlignment="1" applyProtection="1">
      <alignment horizontal="center" vertical="center"/>
      <protection locked="0"/>
    </xf>
    <xf numFmtId="0" fontId="25" fillId="0" borderId="10" xfId="4" applyFont="1" applyFill="1" applyBorder="1" applyAlignment="1" applyProtection="1">
      <alignment horizontal="right" vertical="center" wrapText="1"/>
      <protection locked="0"/>
    </xf>
    <xf numFmtId="0" fontId="0" fillId="0" borderId="11" xfId="0" applyBorder="1" applyAlignment="1">
      <alignment vertical="center"/>
    </xf>
    <xf numFmtId="0" fontId="0" fillId="0" borderId="13" xfId="0" applyBorder="1" applyAlignment="1">
      <alignment vertical="center"/>
    </xf>
    <xf numFmtId="0" fontId="41" fillId="15" borderId="0" xfId="2" applyFont="1" applyFill="1" applyAlignment="1" applyProtection="1">
      <alignment vertical="center" wrapText="1"/>
      <protection locked="0"/>
    </xf>
    <xf numFmtId="0" fontId="9" fillId="17" borderId="15" xfId="6" applyFont="1" applyFill="1" applyBorder="1" applyAlignment="1" applyProtection="1">
      <alignment horizontal="center" vertical="center" wrapText="1"/>
      <protection locked="0"/>
    </xf>
    <xf numFmtId="0" fontId="9" fillId="17" borderId="16" xfId="6" applyFont="1" applyFill="1" applyBorder="1" applyAlignment="1" applyProtection="1">
      <alignment horizontal="center" vertical="center" wrapText="1"/>
      <protection locked="0"/>
    </xf>
    <xf numFmtId="0" fontId="0" fillId="0" borderId="15" xfId="0" applyBorder="1" applyAlignment="1" applyProtection="1">
      <alignment vertical="center" wrapText="1"/>
      <protection locked="0"/>
    </xf>
    <xf numFmtId="0" fontId="0" fillId="0" borderId="19" xfId="0" applyBorder="1" applyAlignment="1">
      <alignment vertical="center" wrapText="1"/>
    </xf>
    <xf numFmtId="0" fontId="0" fillId="0" borderId="16" xfId="0" applyBorder="1" applyAlignment="1">
      <alignment vertical="center" wrapText="1"/>
    </xf>
    <xf numFmtId="0" fontId="9" fillId="14" borderId="15" xfId="2"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21" fillId="2" borderId="0" xfId="6" applyFont="1" applyBorder="1" applyAlignment="1" applyProtection="1">
      <alignment horizontal="left" vertical="center"/>
      <protection locked="0"/>
    </xf>
    <xf numFmtId="0" fontId="0" fillId="0" borderId="16" xfId="0" applyBorder="1" applyAlignment="1">
      <alignment horizontal="center" vertical="center"/>
    </xf>
    <xf numFmtId="0" fontId="0" fillId="0" borderId="19" xfId="0" applyBorder="1" applyAlignment="1" applyProtection="1">
      <alignment vertical="center" wrapText="1"/>
      <protection locked="0"/>
    </xf>
    <xf numFmtId="0" fontId="0" fillId="0" borderId="19" xfId="0" applyBorder="1" applyAlignment="1" applyProtection="1">
      <alignment horizontal="center" vertical="center" wrapText="1"/>
      <protection locked="0"/>
    </xf>
    <xf numFmtId="1" fontId="0" fillId="5" borderId="15" xfId="0" applyNumberFormat="1" applyFill="1" applyBorder="1" applyAlignment="1">
      <alignment horizontal="left" vertical="center"/>
    </xf>
    <xf numFmtId="1" fontId="0" fillId="5" borderId="19" xfId="0" applyNumberFormat="1" applyFill="1" applyBorder="1" applyAlignment="1">
      <alignment horizontal="left" vertical="center"/>
    </xf>
    <xf numFmtId="1" fontId="0" fillId="5" borderId="16" xfId="0" applyNumberFormat="1" applyFill="1" applyBorder="1" applyAlignment="1">
      <alignment horizontal="left" vertical="center"/>
    </xf>
    <xf numFmtId="0" fontId="9" fillId="14" borderId="14" xfId="11" applyFont="1" applyFill="1" applyBorder="1" applyAlignment="1">
      <alignment horizontal="center" vertical="center" wrapText="1"/>
    </xf>
    <xf numFmtId="0" fontId="4" fillId="5" borderId="10" xfId="4" applyFont="1" applyFill="1" applyBorder="1" applyAlignment="1" applyProtection="1">
      <alignment horizontal="center" vertical="center"/>
      <protection locked="0"/>
    </xf>
    <xf numFmtId="0" fontId="4" fillId="5" borderId="13" xfId="4" applyFont="1" applyFill="1" applyBorder="1" applyAlignment="1" applyProtection="1">
      <alignment horizontal="center" vertical="center"/>
      <protection locked="0"/>
    </xf>
    <xf numFmtId="0" fontId="19" fillId="5" borderId="0" xfId="11" quotePrefix="1" applyFont="1" applyFill="1" applyBorder="1" applyAlignment="1">
      <alignment horizontal="left" vertical="top"/>
    </xf>
    <xf numFmtId="0" fontId="13" fillId="14" borderId="14" xfId="2" applyFont="1" applyFill="1" applyBorder="1" applyAlignment="1" applyProtection="1">
      <alignment horizontal="center" vertical="center" wrapText="1"/>
      <protection locked="0"/>
    </xf>
    <xf numFmtId="0" fontId="29" fillId="5" borderId="15" xfId="15" applyNumberFormat="1" applyFont="1" applyFill="1" applyBorder="1" applyAlignment="1" applyProtection="1">
      <alignment horizontal="left" vertical="center" wrapText="1"/>
      <protection locked="0"/>
    </xf>
    <xf numFmtId="0" fontId="29" fillId="5" borderId="19" xfId="15" applyNumberFormat="1" applyFont="1" applyFill="1" applyBorder="1" applyAlignment="1" applyProtection="1">
      <alignment horizontal="left" vertical="center" wrapText="1"/>
      <protection locked="0"/>
    </xf>
    <xf numFmtId="0" fontId="29" fillId="5" borderId="16" xfId="15" applyNumberFormat="1" applyFont="1" applyFill="1" applyBorder="1" applyAlignment="1" applyProtection="1">
      <alignment horizontal="left" vertical="center" wrapText="1"/>
      <protection locked="0"/>
    </xf>
    <xf numFmtId="0" fontId="52" fillId="5" borderId="0" xfId="4" applyFont="1" applyFill="1" applyBorder="1" applyAlignment="1" applyProtection="1">
      <alignment vertical="center"/>
      <protection locked="0"/>
    </xf>
    <xf numFmtId="0" fontId="4" fillId="5" borderId="0" xfId="2" quotePrefix="1" applyFill="1" applyProtection="1">
      <protection locked="0"/>
    </xf>
    <xf numFmtId="0" fontId="9" fillId="14" borderId="14" xfId="2" applyFont="1" applyFill="1" applyBorder="1" applyAlignment="1" applyProtection="1">
      <alignment vertical="center" wrapText="1"/>
      <protection locked="0"/>
    </xf>
    <xf numFmtId="1" fontId="0" fillId="5" borderId="14" xfId="0" applyNumberFormat="1" applyFill="1" applyBorder="1" applyAlignment="1">
      <alignment horizontal="left" vertical="center"/>
    </xf>
    <xf numFmtId="0" fontId="52" fillId="14" borderId="0" xfId="4" applyFont="1" applyFill="1" applyBorder="1" applyAlignment="1" applyProtection="1">
      <alignment vertical="center" wrapText="1"/>
      <protection locked="0"/>
    </xf>
    <xf numFmtId="0" fontId="29" fillId="0" borderId="17" xfId="0" applyFont="1" applyBorder="1" applyAlignment="1">
      <alignment vertical="center"/>
    </xf>
    <xf numFmtId="0" fontId="29" fillId="0" borderId="18" xfId="0" applyFont="1" applyBorder="1" applyAlignment="1">
      <alignment vertical="center"/>
    </xf>
    <xf numFmtId="0" fontId="29" fillId="0" borderId="0" xfId="0" applyFont="1" applyAlignment="1">
      <alignment vertical="center"/>
    </xf>
    <xf numFmtId="0" fontId="4" fillId="0" borderId="2" xfId="21" applyBorder="1"/>
    <xf numFmtId="0" fontId="4" fillId="0" borderId="4" xfId="21" applyBorder="1"/>
    <xf numFmtId="0" fontId="4" fillId="0" borderId="12" xfId="21" applyBorder="1"/>
    <xf numFmtId="0" fontId="4" fillId="0" borderId="7" xfId="21" applyBorder="1"/>
    <xf numFmtId="0" fontId="48" fillId="0" borderId="9" xfId="0" applyFont="1" applyBorder="1" applyAlignment="1" applyProtection="1">
      <alignment vertical="center"/>
      <protection locked="0"/>
    </xf>
    <xf numFmtId="0" fontId="43" fillId="14" borderId="0" xfId="2" applyFont="1" applyFill="1" applyAlignment="1">
      <alignment horizontal="left" vertical="center" wrapText="1"/>
    </xf>
    <xf numFmtId="0" fontId="29" fillId="0" borderId="10" xfId="0" quotePrefix="1"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9" fontId="29" fillId="0" borderId="10" xfId="0" applyNumberFormat="1" applyFont="1" applyBorder="1" applyAlignment="1" applyProtection="1">
      <alignment horizontal="left" vertical="center" wrapText="1"/>
      <protection locked="0"/>
    </xf>
    <xf numFmtId="0" fontId="64" fillId="15" borderId="0" xfId="0" applyFont="1" applyFill="1" applyAlignment="1">
      <alignment vertical="center"/>
    </xf>
    <xf numFmtId="0" fontId="48" fillId="0" borderId="11" xfId="0" applyFont="1" applyBorder="1" applyAlignment="1" applyProtection="1">
      <alignment vertical="center"/>
      <protection locked="0"/>
    </xf>
    <xf numFmtId="0" fontId="29" fillId="0" borderId="0" xfId="0" applyFont="1" applyAlignment="1">
      <alignment horizontal="justify" vertical="center"/>
    </xf>
    <xf numFmtId="0" fontId="29" fillId="0" borderId="0" xfId="0" applyFont="1" applyAlignment="1">
      <alignment horizontal="justify" vertical="center" wrapText="1"/>
    </xf>
    <xf numFmtId="0" fontId="48" fillId="0" borderId="0" xfId="0" applyFont="1" applyAlignment="1">
      <alignment horizontal="justify" vertical="center"/>
    </xf>
    <xf numFmtId="0" fontId="31" fillId="0" borderId="0" xfId="20" applyFont="1" applyAlignment="1">
      <alignment horizontal="justify" vertical="center"/>
    </xf>
    <xf numFmtId="0" fontId="29" fillId="0" borderId="10" xfId="0" applyFont="1" applyBorder="1" applyAlignment="1" applyProtection="1">
      <alignment horizontal="left" vertical="center" wrapText="1"/>
      <protection locked="0"/>
    </xf>
    <xf numFmtId="0" fontId="43" fillId="14" borderId="0" xfId="2" applyFont="1" applyFill="1" applyAlignment="1">
      <alignment vertical="center"/>
    </xf>
    <xf numFmtId="0" fontId="60" fillId="0" borderId="9" xfId="0" applyFont="1" applyBorder="1"/>
    <xf numFmtId="0" fontId="59" fillId="0" borderId="0" xfId="0" applyFont="1" applyAlignment="1">
      <alignment vertical="center"/>
    </xf>
    <xf numFmtId="0" fontId="62" fillId="0" borderId="2" xfId="0" applyFont="1" applyBorder="1" applyAlignment="1">
      <alignment horizontal="left" vertical="top"/>
    </xf>
    <xf numFmtId="0" fontId="62" fillId="0" borderId="3" xfId="0" applyFont="1" applyBorder="1" applyAlignment="1">
      <alignment horizontal="left" vertical="top"/>
    </xf>
    <xf numFmtId="0" fontId="62" fillId="0" borderId="4" xfId="0" applyFont="1" applyBorder="1" applyAlignment="1">
      <alignment horizontal="left" vertical="top"/>
    </xf>
    <xf numFmtId="0" fontId="62" fillId="0" borderId="5" xfId="0" applyFont="1" applyBorder="1" applyAlignment="1">
      <alignment horizontal="left" vertical="top"/>
    </xf>
    <xf numFmtId="0" fontId="62" fillId="0" borderId="0" xfId="0" applyFont="1" applyBorder="1" applyAlignment="1">
      <alignment horizontal="left" vertical="top"/>
    </xf>
    <xf numFmtId="0" fontId="62" fillId="0" borderId="6" xfId="0" applyFont="1" applyBorder="1" applyAlignment="1">
      <alignment horizontal="left" vertical="top"/>
    </xf>
    <xf numFmtId="0" fontId="62" fillId="0" borderId="12" xfId="0" applyFont="1" applyBorder="1" applyAlignment="1">
      <alignment horizontal="left" vertical="top"/>
    </xf>
    <xf numFmtId="0" fontId="62" fillId="0" borderId="9" xfId="0" applyFont="1" applyBorder="1" applyAlignment="1">
      <alignment horizontal="left" vertical="top"/>
    </xf>
    <xf numFmtId="0" fontId="62" fillId="0" borderId="7" xfId="0" applyFont="1" applyBorder="1" applyAlignment="1">
      <alignment horizontal="left" vertical="top"/>
    </xf>
    <xf numFmtId="0" fontId="63" fillId="0" borderId="0" xfId="0" applyFont="1" applyAlignment="1">
      <alignment vertical="center" wrapText="1"/>
    </xf>
    <xf numFmtId="0" fontId="63" fillId="0" borderId="0" xfId="0" applyFont="1" applyAlignment="1">
      <alignment horizontal="left" vertical="center" wrapText="1"/>
    </xf>
    <xf numFmtId="0" fontId="11" fillId="0" borderId="0" xfId="0" applyFont="1" applyAlignment="1">
      <alignment horizontal="center"/>
    </xf>
    <xf numFmtId="0" fontId="8" fillId="0" borderId="10" xfId="0" applyFont="1" applyBorder="1" applyAlignment="1">
      <alignment horizontal="left"/>
    </xf>
    <xf numFmtId="0" fontId="8" fillId="0" borderId="13" xfId="0" applyFont="1" applyBorder="1" applyAlignment="1">
      <alignment horizontal="left"/>
    </xf>
    <xf numFmtId="44" fontId="8" fillId="0" borderId="10" xfId="0" applyNumberFormat="1" applyFont="1" applyBorder="1" applyAlignment="1">
      <alignment horizontal="left"/>
    </xf>
    <xf numFmtId="44" fontId="8" fillId="0" borderId="10" xfId="1" applyFont="1" applyBorder="1" applyAlignment="1">
      <alignment horizontal="left"/>
    </xf>
    <xf numFmtId="44" fontId="8" fillId="0" borderId="13" xfId="1" applyFont="1" applyBorder="1" applyAlignment="1">
      <alignment horizontal="left"/>
    </xf>
    <xf numFmtId="166" fontId="8" fillId="0" borderId="10" xfId="0" applyNumberFormat="1" applyFont="1" applyBorder="1" applyAlignment="1">
      <alignment horizontal="left"/>
    </xf>
    <xf numFmtId="0" fontId="8" fillId="0" borderId="10" xfId="0" applyFont="1" applyBorder="1" applyAlignment="1">
      <alignment horizontal="center"/>
    </xf>
    <xf numFmtId="0" fontId="8" fillId="0" borderId="11" xfId="0" applyFont="1" applyBorder="1" applyAlignment="1">
      <alignment horizontal="center"/>
    </xf>
    <xf numFmtId="0" fontId="8" fillId="0" borderId="13" xfId="0" applyFont="1" applyBorder="1" applyAlignment="1">
      <alignment horizontal="center"/>
    </xf>
    <xf numFmtId="166" fontId="8" fillId="0" borderId="10" xfId="1" applyNumberFormat="1" applyFont="1" applyBorder="1" applyAlignment="1">
      <alignment horizontal="left"/>
    </xf>
    <xf numFmtId="166" fontId="8" fillId="0" borderId="13" xfId="1" applyNumberFormat="1" applyFont="1" applyBorder="1" applyAlignment="1">
      <alignment horizontal="left"/>
    </xf>
    <xf numFmtId="0" fontId="7" fillId="6" borderId="0" xfId="0" applyFont="1" applyFill="1" applyAlignment="1">
      <alignment horizontal="center"/>
    </xf>
    <xf numFmtId="0" fontId="7" fillId="6" borderId="9" xfId="0" applyFont="1" applyFill="1" applyBorder="1" applyAlignment="1">
      <alignment horizontal="center"/>
    </xf>
    <xf numFmtId="0" fontId="10" fillId="6" borderId="0" xfId="0" applyFont="1" applyFill="1" applyAlignment="1">
      <alignment horizontal="center" vertical="center"/>
    </xf>
    <xf numFmtId="166" fontId="8" fillId="0" borderId="9" xfId="0" applyNumberFormat="1" applyFont="1" applyBorder="1" applyAlignment="1">
      <alignment horizontal="center"/>
    </xf>
    <xf numFmtId="0" fontId="4" fillId="0" borderId="10" xfId="0" applyFont="1" applyBorder="1" applyAlignment="1">
      <alignment horizontal="left" vertical="top" wrapText="1"/>
    </xf>
    <xf numFmtId="0" fontId="0" fillId="0" borderId="13" xfId="0" applyBorder="1" applyAlignment="1">
      <alignment horizontal="left" vertical="top" wrapText="1"/>
    </xf>
  </cellXfs>
  <cellStyles count="31">
    <cellStyle name="Accent1" xfId="10" builtinId="29"/>
    <cellStyle name="Accent1 2" xfId="4" xr:uid="{5FF43BF1-2A48-4D31-A77F-C86295EF62E0}"/>
    <cellStyle name="Accent2" xfId="11" builtinId="33"/>
    <cellStyle name="Calculation" xfId="9"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omma 2 2 2 2" xfId="28" xr:uid="{7BC3DBFB-7B0C-41EB-BE46-0D7FDC2BDA78}"/>
    <cellStyle name="Comma 2 2 3" xfId="24" xr:uid="{2C258895-EBC2-44EB-A889-24404B88D1DD}"/>
    <cellStyle name="Comma 2 3" xfId="26" xr:uid="{B4027128-4E9D-4E6A-9F78-1628EBD07E3D}"/>
    <cellStyle name="Currency" xfId="1" builtinId="4"/>
    <cellStyle name="Currency 2" xfId="16" xr:uid="{29C75CA2-49CF-433F-BAF9-C65F363F0A70}"/>
    <cellStyle name="Currency 2 2" xfId="27" xr:uid="{8087A931-1737-4975-BE7A-6EC68AC62C1C}"/>
    <cellStyle name="Currency 3" xfId="22" xr:uid="{6BCF7FBB-28CA-4C08-9A4E-6BF3F5EC1F73}"/>
    <cellStyle name="Currency 3 2" xfId="30" xr:uid="{22EC5834-3300-42DD-A8A8-7FA4E99A1556}"/>
    <cellStyle name="Currency 4" xfId="23" xr:uid="{B3A43884-2DAB-49FB-9942-9D5BAF15309F}"/>
    <cellStyle name="Good" xfId="8" builtinId="26"/>
    <cellStyle name="Good 2" xfId="6" xr:uid="{1892E3F9-240E-4EC8-97A3-239F06BB51AB}"/>
    <cellStyle name="Hyperlink" xfId="20" builtinId="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3 2" xfId="29" xr:uid="{9B333CE2-0999-4AC2-958B-F35ABFA34FB2}"/>
    <cellStyle name="Normal 4" xfId="14" xr:uid="{933875F9-F950-4C05-A12D-4B58C87DB91F}"/>
    <cellStyle name="Normal 5" xfId="12" xr:uid="{5F7A35A9-29E0-4C2B-B112-2BBBD5C8CB42}"/>
    <cellStyle name="Normal 5 2" xfId="25" xr:uid="{D8BD7A2B-14BD-49F0-896D-94278D68244C}"/>
    <cellStyle name="Percent 2" xfId="18" xr:uid="{CB4236E9-EFD2-42EC-92CA-9AAD633F5679}"/>
    <cellStyle name="Percent 2 2" xfId="7" xr:uid="{851E0969-4B96-465D-A735-89AF03F2DD9A}"/>
  </cellStyles>
  <dxfs count="60">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563C1"/>
      <color rgb="FF0000E1"/>
      <color rgb="FFC6EFCE"/>
      <color rgb="FF4472C4"/>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180974</xdr:colOff>
      <xdr:row>0</xdr:row>
      <xdr:rowOff>76199</xdr:rowOff>
    </xdr:from>
    <xdr:to>
      <xdr:col>17</xdr:col>
      <xdr:colOff>131366</xdr:colOff>
      <xdr:row>0</xdr:row>
      <xdr:rowOff>828675</xdr:rowOff>
    </xdr:to>
    <xdr:pic>
      <xdr:nvPicPr>
        <xdr:cNvPr id="3" name="Picture 2">
          <a:extLst>
            <a:ext uri="{FF2B5EF4-FFF2-40B4-BE49-F238E27FC236}">
              <a16:creationId xmlns:a16="http://schemas.microsoft.com/office/drawing/2014/main" id="{F96D1F49-E578-416E-B2AB-F9BA11218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 y="76199"/>
          <a:ext cx="9904017" cy="7524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142874</xdr:colOff>
      <xdr:row>0</xdr:row>
      <xdr:rowOff>85724</xdr:rowOff>
    </xdr:from>
    <xdr:to>
      <xdr:col>5</xdr:col>
      <xdr:colOff>290738</xdr:colOff>
      <xdr:row>0</xdr:row>
      <xdr:rowOff>704849</xdr:rowOff>
    </xdr:to>
    <xdr:pic>
      <xdr:nvPicPr>
        <xdr:cNvPr id="3" name="Picture 2">
          <a:extLst>
            <a:ext uri="{FF2B5EF4-FFF2-40B4-BE49-F238E27FC236}">
              <a16:creationId xmlns:a16="http://schemas.microsoft.com/office/drawing/2014/main" id="{39A90015-ABE1-4B64-B1D3-5348D933A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85724"/>
          <a:ext cx="8148864" cy="61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4</xdr:col>
      <xdr:colOff>1151551</xdr:colOff>
      <xdr:row>1</xdr:row>
      <xdr:rowOff>186525</xdr:rowOff>
    </xdr:to>
    <xdr:pic>
      <xdr:nvPicPr>
        <xdr:cNvPr id="3" name="Picture 2">
          <a:extLst>
            <a:ext uri="{FF2B5EF4-FFF2-40B4-BE49-F238E27FC236}">
              <a16:creationId xmlns:a16="http://schemas.microsoft.com/office/drawing/2014/main" id="{D52C79EE-F040-458B-8738-29857D422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6675"/>
          <a:ext cx="7218976" cy="548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9525</xdr:rowOff>
    </xdr:to>
    <xdr:sp macro="" textlink="">
      <xdr:nvSpPr>
        <xdr:cNvPr id="2" name="Rectangle 1">
          <a:extLst>
            <a:ext uri="{FF2B5EF4-FFF2-40B4-BE49-F238E27FC236}">
              <a16:creationId xmlns:a16="http://schemas.microsoft.com/office/drawing/2014/main" id="{4EFD72CD-E224-4C6A-94C1-C88D1879E9C8}"/>
            </a:ext>
          </a:extLst>
        </xdr:cNvPr>
        <xdr:cNvSpPr/>
      </xdr:nvSpPr>
      <xdr:spPr>
        <a:xfrm>
          <a:off x="0" y="0"/>
          <a:ext cx="514350" cy="2962275"/>
        </a:xfrm>
        <a:prstGeom prst="rect">
          <a:avLst/>
        </a:prstGeom>
        <a:solidFill>
          <a:srgbClr val="99FFCC"/>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twoCellAnchor>
    <xdr:from>
      <xdr:col>0</xdr:col>
      <xdr:colOff>390525</xdr:colOff>
      <xdr:row>0</xdr:row>
      <xdr:rowOff>0</xdr:rowOff>
    </xdr:from>
    <xdr:to>
      <xdr:col>7</xdr:col>
      <xdr:colOff>257175</xdr:colOff>
      <xdr:row>1</xdr:row>
      <xdr:rowOff>9525</xdr:rowOff>
    </xdr:to>
    <xdr:sp macro="" textlink="">
      <xdr:nvSpPr>
        <xdr:cNvPr id="5" name="Rectangle 4">
          <a:extLst>
            <a:ext uri="{FF2B5EF4-FFF2-40B4-BE49-F238E27FC236}">
              <a16:creationId xmlns:a16="http://schemas.microsoft.com/office/drawing/2014/main" id="{AA671EC3-3C9E-4269-9E21-8EC95F4FFF69}"/>
            </a:ext>
          </a:extLst>
        </xdr:cNvPr>
        <xdr:cNvSpPr/>
      </xdr:nvSpPr>
      <xdr:spPr>
        <a:xfrm>
          <a:off x="390525" y="0"/>
          <a:ext cx="9658350"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Salaries and Overheads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salaries </a:t>
          </a:r>
          <a:r>
            <a:rPr lang="en-IE" sz="1100" b="0" kern="100" baseline="0">
              <a:solidFill>
                <a:srgbClr val="000000"/>
              </a:solidFill>
              <a:effectLst/>
              <a:ea typeface="Calibri" panose="020F0502020204030204" pitchFamily="34" charset="0"/>
              <a:cs typeface="Times New Roman" panose="02020603050405020304" pitchFamily="18" charset="0"/>
            </a:rPr>
            <a:t>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 maximum grant of up to 50% of eligible salary, capped at €100k gross salary (excluding Employer's PRSI, bonuses, pensions or any other payments) per person per annum or €50k grant per person per annum, whichever is the lesser over a period of three (3) years.</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Only salary costs in respect of time spent on the work programme shall be deemed eligible costs.</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Roles for which funding has been approved by Enterprise Ireland must be clearly assigned with responsibilities relating to the implementation of the work programme.</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Personnel must have fixed term contracts and be employed directly by the Grantee Company to drive the various elements of the work programme over the period of funding. </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Employee time spent at a trade fair cannot be claimed.</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 maximum of four personnel can be supported for funding in Stream Two to drive the various elements of the cluster programme.</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Only key management personnel or key technical personnel charged with the management and delivery of the overall project or specific elements of the proposed project will be eligible for support.</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Each entry has been given a </a:t>
          </a:r>
          <a:r>
            <a:rPr lang="en-IE" sz="1100" b="1" kern="100">
              <a:solidFill>
                <a:srgbClr val="000000"/>
              </a:solidFill>
              <a:effectLst/>
              <a:ea typeface="Calibri" panose="020F0502020204030204" pitchFamily="34" charset="0"/>
              <a:cs typeface="Times New Roman" panose="02020603050405020304" pitchFamily="18" charset="0"/>
            </a:rPr>
            <a:t>pre-populated</a:t>
          </a:r>
          <a:r>
            <a:rPr lang="en-IE" sz="1100" kern="100">
              <a:solidFill>
                <a:srgbClr val="000000"/>
              </a:solidFill>
              <a:effectLst/>
              <a:ea typeface="Calibri" panose="020F0502020204030204" pitchFamily="34" charset="0"/>
              <a:cs typeface="Times New Roman" panose="02020603050405020304" pitchFamily="18" charset="0"/>
            </a:rPr>
            <a:t> "Item No.". Please ensure that the corresponding invoice and proof of payment i.e. bank statement are clearly marked with the item no. that it corresponds with. The Item No. can be found in Column A of each individual category tabs.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7</xdr:col>
      <xdr:colOff>219075</xdr:colOff>
      <xdr:row>0</xdr:row>
      <xdr:rowOff>0</xdr:rowOff>
    </xdr:from>
    <xdr:to>
      <xdr:col>13</xdr:col>
      <xdr:colOff>1143000</xdr:colOff>
      <xdr:row>1</xdr:row>
      <xdr:rowOff>9525</xdr:rowOff>
    </xdr:to>
    <xdr:sp macro="" textlink="">
      <xdr:nvSpPr>
        <xdr:cNvPr id="6" name="Rectangle 5">
          <a:extLst>
            <a:ext uri="{FF2B5EF4-FFF2-40B4-BE49-F238E27FC236}">
              <a16:creationId xmlns:a16="http://schemas.microsoft.com/office/drawing/2014/main" id="{E8D02A21-CA8E-48E7-BCF3-BEE0CCCB384A}"/>
            </a:ext>
          </a:extLst>
        </xdr:cNvPr>
        <xdr:cNvSpPr/>
      </xdr:nvSpPr>
      <xdr:spPr>
        <a:xfrm>
          <a:off x="10613231" y="0"/>
          <a:ext cx="5876925"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Overheads:</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Note the costs of administration, finance, IT support etc., are considered overheads and covered under the overhead allowance calculated at 15% of eligible salary costs and supported at 50%.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Do not itemise overhead expenditure.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No evidence of expenditure or proof of payment is required for overheads.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Overheads are calculated as a percentage of certified Salary/Wages.  </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Please refer to your Letter of Offer to establish if you have been approved overheads as part of your Smart Regions grant.</a:t>
          </a: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1</xdr:row>
      <xdr:rowOff>0</xdr:rowOff>
    </xdr:to>
    <xdr:sp macro="" textlink="">
      <xdr:nvSpPr>
        <xdr:cNvPr id="4" name="Rectangle 3">
          <a:extLst>
            <a:ext uri="{FF2B5EF4-FFF2-40B4-BE49-F238E27FC236}">
              <a16:creationId xmlns:a16="http://schemas.microsoft.com/office/drawing/2014/main" id="{4B3DEAF7-A587-40B4-A8DE-5ED1888984B4}"/>
            </a:ext>
          </a:extLst>
        </xdr:cNvPr>
        <xdr:cNvSpPr/>
      </xdr:nvSpPr>
      <xdr:spPr>
        <a:xfrm>
          <a:off x="0" y="622300"/>
          <a:ext cx="539750" cy="2838450"/>
        </a:xfrm>
        <a:prstGeom prst="rect">
          <a:avLst/>
        </a:prstGeom>
        <a:solidFill>
          <a:srgbClr val="99FFCC"/>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twoCellAnchor>
    <xdr:from>
      <xdr:col>1</xdr:col>
      <xdr:colOff>27305</xdr:colOff>
      <xdr:row>0</xdr:row>
      <xdr:rowOff>3175</xdr:rowOff>
    </xdr:from>
    <xdr:to>
      <xdr:col>3</xdr:col>
      <xdr:colOff>1997075</xdr:colOff>
      <xdr:row>1</xdr:row>
      <xdr:rowOff>3175</xdr:rowOff>
    </xdr:to>
    <xdr:sp macro="" textlink="">
      <xdr:nvSpPr>
        <xdr:cNvPr id="6" name="Rectangle 5">
          <a:extLst>
            <a:ext uri="{FF2B5EF4-FFF2-40B4-BE49-F238E27FC236}">
              <a16:creationId xmlns:a16="http://schemas.microsoft.com/office/drawing/2014/main" id="{84F261C4-DB83-4A44-AFDA-5DE7F92C47FC}"/>
            </a:ext>
          </a:extLst>
        </xdr:cNvPr>
        <xdr:cNvSpPr/>
      </xdr:nvSpPr>
      <xdr:spPr>
        <a:xfrm>
          <a:off x="522605" y="3175"/>
          <a:ext cx="5532120"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Travel and Subsistence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subsistence, for travel or for mileage</a:t>
          </a:r>
          <a:r>
            <a:rPr lang="en-IE" sz="1100" b="0" kern="100" baseline="0">
              <a:solidFill>
                <a:srgbClr val="000000"/>
              </a:solidFill>
              <a:effectLst/>
              <a:ea typeface="Calibri" panose="020F0502020204030204" pitchFamily="34" charset="0"/>
              <a:cs typeface="Times New Roman" panose="02020603050405020304" pitchFamily="18" charset="0"/>
            </a:rPr>
            <a:t> 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Travel &amp; Subsistence is to support</a:t>
          </a:r>
          <a:r>
            <a:rPr lang="en-IE" sz="1100" kern="100">
              <a:solidFill>
                <a:sysClr val="windowText" lastClr="000000"/>
              </a:solidFill>
              <a:effectLst/>
              <a:ea typeface="Calibri" panose="020F0502020204030204" pitchFamily="34" charset="0"/>
              <a:cs typeface="Times New Roman" panose="02020603050405020304" pitchFamily="18" charset="0"/>
            </a:rPr>
            <a:t> </a:t>
          </a:r>
          <a:r>
            <a:rPr lang="en-IE" sz="1100" kern="100">
              <a:solidFill>
                <a:srgbClr val="000000"/>
              </a:solidFill>
              <a:effectLst/>
              <a:ea typeface="Calibri" panose="020F0502020204030204" pitchFamily="34" charset="0"/>
              <a:cs typeface="Times New Roman" panose="02020603050405020304" pitchFamily="18" charset="0"/>
            </a:rPr>
            <a:t>travel which can be shown to have been reasonably and wholly incurred to implement the work programme. </a:t>
          </a:r>
        </a:p>
        <a:p>
          <a:pPr marL="342900" lvl="0" indent="-342900">
            <a:lnSpc>
              <a:spcPct val="107000"/>
            </a:lnSpc>
            <a:spcAft>
              <a:spcPts val="0"/>
            </a:spcAft>
            <a:buFont typeface="Calibri" panose="020F0502020204030204" pitchFamily="34" charset="0"/>
            <a:buChar char="•"/>
          </a:pPr>
          <a:r>
            <a:rPr lang="en-IE" sz="1100" kern="100">
              <a:effectLst/>
              <a:ea typeface="Calibri" panose="020F0502020204030204" pitchFamily="34" charset="0"/>
              <a:cs typeface="Times New Roman" panose="02020603050405020304" pitchFamily="18" charset="0"/>
            </a:rPr>
            <a:t>Note that ONLY staff on the grantee payroll are eligible for support.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This also includes attendance and participation at trade fairs.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All travel expenses are subject to Enterprise Ireland’s current rate of travel and subsistence.</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Airline/Ferry/Rail Travel Costs:   </a:t>
          </a:r>
          <a:r>
            <a:rPr lang="en-IE" sz="1100" b="1" kern="100">
              <a:solidFill>
                <a:sysClr val="windowText" lastClr="000000"/>
              </a:solidFill>
              <a:effectLst/>
              <a:ea typeface="Calibri" panose="020F0502020204030204" pitchFamily="34" charset="0"/>
              <a:cs typeface="Times New Roman" panose="02020603050405020304" pitchFamily="18" charset="0"/>
            </a:rPr>
            <a:t>Submit the origianl itinerary email</a:t>
          </a:r>
          <a:r>
            <a:rPr lang="en-IE" sz="1100" kern="100">
              <a:solidFill>
                <a:srgbClr val="000000"/>
              </a:solidFill>
              <a:effectLst/>
              <a:ea typeface="Calibri" panose="020F0502020204030204" pitchFamily="34" charset="0"/>
              <a:cs typeface="Times New Roman" panose="02020603050405020304" pitchFamily="18" charset="0"/>
            </a:rPr>
            <a:t>.  No Proof of payment is needed for e-tickets.  Tickets must confirm an outward and return journey to calculate appropriate subsistence for each journey.  Airline tickets must state name, destination, travel dates, cost </a:t>
          </a:r>
          <a:r>
            <a:rPr lang="en-IE" sz="1100" kern="100">
              <a:solidFill>
                <a:sysClr val="windowText" lastClr="000000"/>
              </a:solidFill>
              <a:effectLst/>
              <a:ea typeface="Calibri" panose="020F0502020204030204" pitchFamily="34" charset="0"/>
              <a:cs typeface="Times New Roman" panose="02020603050405020304" pitchFamily="18" charset="0"/>
            </a:rPr>
            <a:t>and time/date of booking.</a:t>
          </a: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Car Hire:   </a:t>
          </a:r>
          <a:r>
            <a:rPr lang="en-IE" sz="1100" b="0" kern="100">
              <a:solidFill>
                <a:srgbClr val="000000"/>
              </a:solidFill>
              <a:effectLst/>
              <a:ea typeface="Calibri" panose="020F0502020204030204" pitchFamily="34" charset="0"/>
              <a:cs typeface="Times New Roman" panose="02020603050405020304" pitchFamily="18" charset="0"/>
            </a:rPr>
            <a:t>Su</a:t>
          </a:r>
          <a:r>
            <a:rPr lang="en-IE" sz="1100" kern="100">
              <a:solidFill>
                <a:srgbClr val="000000"/>
              </a:solidFill>
              <a:effectLst/>
              <a:ea typeface="Calibri" panose="020F0502020204030204" pitchFamily="34" charset="0"/>
              <a:cs typeface="Times New Roman" panose="02020603050405020304" pitchFamily="18" charset="0"/>
            </a:rPr>
            <a:t>bmit receipt/invoice and proof of payment.  Mileage is ineligible on hire cars.</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3</xdr:col>
      <xdr:colOff>1285874</xdr:colOff>
      <xdr:row>0</xdr:row>
      <xdr:rowOff>0</xdr:rowOff>
    </xdr:from>
    <xdr:to>
      <xdr:col>10</xdr:col>
      <xdr:colOff>790575</xdr:colOff>
      <xdr:row>1</xdr:row>
      <xdr:rowOff>0</xdr:rowOff>
    </xdr:to>
    <xdr:sp macro="" textlink="">
      <xdr:nvSpPr>
        <xdr:cNvPr id="9" name="Rectangle 8">
          <a:extLst>
            <a:ext uri="{FF2B5EF4-FFF2-40B4-BE49-F238E27FC236}">
              <a16:creationId xmlns:a16="http://schemas.microsoft.com/office/drawing/2014/main" id="{7DA09E49-B845-4695-B7BB-591CFEF391B9}"/>
            </a:ext>
          </a:extLst>
        </xdr:cNvPr>
        <xdr:cNvSpPr/>
      </xdr:nvSpPr>
      <xdr:spPr>
        <a:xfrm>
          <a:off x="6486524" y="0"/>
          <a:ext cx="7715251"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6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Mileage: (Only Overseas mileage is eligible)</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of 60 cent/Km applies.</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ysClr val="windowText" lastClr="000000"/>
              </a:solidFill>
              <a:effectLst/>
              <a:ea typeface="Calibri" panose="020F0502020204030204" pitchFamily="34" charset="0"/>
              <a:cs typeface="Times New Roman" panose="02020603050405020304" pitchFamily="18" charset="0"/>
            </a:rPr>
            <a:t>Insert details of trip(s) by confirming the Eircodes of both the Starting and Finishing point in Destination &amp; Purpose column</a:t>
          </a:r>
          <a:r>
            <a:rPr lang="en-IE" sz="1100" kern="100">
              <a:solidFill>
                <a:srgbClr val="0070C0"/>
              </a:solidFill>
              <a:effectLst/>
              <a:ea typeface="Calibri" panose="020F0502020204030204" pitchFamily="34" charset="0"/>
              <a:cs typeface="Times New Roman" panose="02020603050405020304" pitchFamily="18" charset="0"/>
            </a:rPr>
            <a: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URL for route planner mileage calculation.</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journey length in kilometres (Km).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is inclusive of fuel.  Do not submit fuel costs/receipts with this claim. </a:t>
          </a:r>
          <a:endParaRPr lang="en-IE" sz="1100" kern="100">
            <a:effectLst/>
            <a:ea typeface="Calibri" panose="020F0502020204030204" pitchFamily="34" charset="0"/>
            <a:cs typeface="Times New Roman" panose="02020603050405020304" pitchFamily="18" charset="0"/>
          </a:endParaRPr>
        </a:p>
        <a:p>
          <a:pPr>
            <a:lnSpc>
              <a:spcPct val="100000"/>
            </a:lnSpc>
            <a:spcAft>
              <a:spcPts val="0"/>
            </a:spcAft>
          </a:pPr>
          <a:r>
            <a:rPr lang="en-IE" sz="5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Subsistence Rates:  	</a:t>
          </a:r>
          <a:r>
            <a:rPr lang="en-IE" sz="1100" kern="100">
              <a:solidFill>
                <a:srgbClr val="000000"/>
              </a:solidFill>
              <a:effectLst/>
              <a:latin typeface="+mn-lt"/>
              <a:ea typeface="Calibri" panose="020F0502020204030204" pitchFamily="34" charset="0"/>
              <a:cs typeface="Times New Roman" panose="02020603050405020304" pitchFamily="18" charset="0"/>
            </a:rPr>
            <a:t>Daily Allowance Rate,</a:t>
          </a:r>
          <a:r>
            <a:rPr lang="en-IE" sz="1100" kern="100" baseline="0">
              <a:solidFill>
                <a:srgbClr val="000000"/>
              </a:solidFill>
              <a:effectLst/>
              <a:latin typeface="+mn-lt"/>
              <a:ea typeface="Calibri" panose="020F0502020204030204" pitchFamily="34" charset="0"/>
              <a:cs typeface="Times New Roman" panose="02020603050405020304" pitchFamily="18" charset="0"/>
            </a:rPr>
            <a:t> o</a:t>
          </a:r>
          <a:r>
            <a:rPr lang="en-IE" sz="1100" kern="100">
              <a:solidFill>
                <a:srgbClr val="000000"/>
              </a:solidFill>
              <a:effectLst/>
              <a:latin typeface="+mn-lt"/>
              <a:ea typeface="Calibri" panose="020F0502020204030204" pitchFamily="34" charset="0"/>
              <a:cs typeface="Times New Roman" panose="02020603050405020304" pitchFamily="18" charset="0"/>
            </a:rPr>
            <a:t>verseas   = €60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domestic = €150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overseas   = €200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Note the Subsistence rate covers all out of pocket expenses including hotels, meals, taxis, parking, local fares, incidentals etc.  </a:t>
          </a:r>
        </a:p>
        <a:p>
          <a:pPr>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Do not submit </a:t>
          </a:r>
          <a:r>
            <a:rPr lang="en-IE" sz="1100" kern="100">
              <a:solidFill>
                <a:srgbClr val="000000"/>
              </a:solidFill>
              <a:effectLst/>
              <a:latin typeface="+mn-lt"/>
              <a:ea typeface="Calibri" panose="020F0502020204030204" pitchFamily="34" charset="0"/>
              <a:cs typeface="Times New Roman" panose="02020603050405020304" pitchFamily="18" charset="0"/>
            </a:rPr>
            <a:t>any invoices/receipts or proof of payment for subsistence.  Subsistence amount must agree with the Trip Information section.  24Hr allowance applies only when claiming an overnight stay.</a:t>
          </a:r>
          <a:endParaRPr lang="en-IE" sz="1100" kern="100">
            <a:effectLst/>
            <a:ea typeface="Calibri" panose="020F0502020204030204" pitchFamily="34" charset="0"/>
            <a:cs typeface="Times New Roman" panose="02020603050405020304" pitchFamily="18" charset="0"/>
          </a:endParaRP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437309</xdr:colOff>
      <xdr:row>0</xdr:row>
      <xdr:rowOff>2457450</xdr:rowOff>
    </xdr:to>
    <xdr:pic>
      <xdr:nvPicPr>
        <xdr:cNvPr id="2" name="Picture 1">
          <a:extLst>
            <a:ext uri="{FF2B5EF4-FFF2-40B4-BE49-F238E27FC236}">
              <a16:creationId xmlns:a16="http://schemas.microsoft.com/office/drawing/2014/main" id="{528257DD-AE3B-4DAA-AF43-14C12784263C}"/>
            </a:ext>
          </a:extLst>
        </xdr:cNvPr>
        <xdr:cNvPicPr>
          <a:picLocks noChangeAspect="1"/>
        </xdr:cNvPicPr>
      </xdr:nvPicPr>
      <xdr:blipFill>
        <a:blip xmlns:r="http://schemas.openxmlformats.org/officeDocument/2006/relationships" r:embed="rId1"/>
        <a:stretch>
          <a:fillRect/>
        </a:stretch>
      </xdr:blipFill>
      <xdr:spPr>
        <a:xfrm>
          <a:off x="0" y="0"/>
          <a:ext cx="551609" cy="2457450"/>
        </a:xfrm>
        <a:prstGeom prst="rect">
          <a:avLst/>
        </a:prstGeom>
      </xdr:spPr>
    </xdr:pic>
    <xdr:clientData/>
  </xdr:twoCellAnchor>
  <xdr:twoCellAnchor>
    <xdr:from>
      <xdr:col>1</xdr:col>
      <xdr:colOff>438150</xdr:colOff>
      <xdr:row>0</xdr:row>
      <xdr:rowOff>9525</xdr:rowOff>
    </xdr:from>
    <xdr:to>
      <xdr:col>9</xdr:col>
      <xdr:colOff>498475</xdr:colOff>
      <xdr:row>0</xdr:row>
      <xdr:rowOff>2447925</xdr:rowOff>
    </xdr:to>
    <xdr:sp macro="" textlink="">
      <xdr:nvSpPr>
        <xdr:cNvPr id="4" name="Rectangle 3">
          <a:extLst>
            <a:ext uri="{FF2B5EF4-FFF2-40B4-BE49-F238E27FC236}">
              <a16:creationId xmlns:a16="http://schemas.microsoft.com/office/drawing/2014/main" id="{F8D81487-D77D-44FB-B561-4C617D1C5EB6}"/>
            </a:ext>
          </a:extLst>
        </xdr:cNvPr>
        <xdr:cNvSpPr/>
      </xdr:nvSpPr>
      <xdr:spPr>
        <a:xfrm>
          <a:off x="552450" y="9525"/>
          <a:ext cx="8747125" cy="243840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Note:</a:t>
          </a:r>
        </a:p>
        <a:p>
          <a:pPr>
            <a:lnSpc>
              <a:spcPct val="100000"/>
            </a:lnSpc>
            <a:spcAft>
              <a:spcPts val="0"/>
            </a:spcAft>
          </a:pPr>
          <a:r>
            <a:rPr lang="en-IE" sz="1200" b="0" i="0" u="none" strike="noStrike">
              <a:solidFill>
                <a:schemeClr val="dk1"/>
              </a:solidFill>
              <a:effectLst/>
              <a:latin typeface="+mn-lt"/>
              <a:ea typeface="+mn-ea"/>
              <a:cs typeface="+mn-cs"/>
            </a:rPr>
            <a:t>•  Approved Trade Fairs only are eligible for support</a:t>
          </a:r>
        </a:p>
        <a:p>
          <a:pPr>
            <a:lnSpc>
              <a:spcPct val="100000"/>
            </a:lnSpc>
            <a:spcAft>
              <a:spcPts val="0"/>
            </a:spcAft>
          </a:pPr>
          <a:r>
            <a:rPr lang="en-IE" sz="1200" b="0" i="0" u="none" strike="noStrike">
              <a:solidFill>
                <a:schemeClr val="dk1"/>
              </a:solidFill>
              <a:effectLst/>
              <a:latin typeface="+mn-lt"/>
              <a:ea typeface="+mn-ea"/>
              <a:cs typeface="+mn-cs"/>
            </a:rPr>
            <a:t>•  Fees for a maximum of 5 attendess are eligible.  Entry fees for non company employees are ineligible.</a:t>
          </a:r>
        </a:p>
        <a:p>
          <a:pPr>
            <a:lnSpc>
              <a:spcPct val="100000"/>
            </a:lnSpc>
            <a:spcAft>
              <a:spcPts val="0"/>
            </a:spcAft>
          </a:pPr>
          <a:endParaRPr lang="en-IE" sz="1200" b="0" i="0" u="none" strike="noStrike">
            <a:solidFill>
              <a:schemeClr val="dk1"/>
            </a:solidFill>
            <a:effectLst/>
            <a:latin typeface="+mn-lt"/>
            <a:ea typeface="+mn-ea"/>
            <a:cs typeface="+mn-cs"/>
          </a:endParaRPr>
        </a:p>
        <a:p>
          <a:pPr>
            <a:lnSpc>
              <a:spcPct val="100000"/>
            </a:lnSpc>
            <a:spcAft>
              <a:spcPts val="0"/>
            </a:spcAft>
          </a:pPr>
          <a:r>
            <a:rPr lang="en-IE" sz="1200" b="1">
              <a:solidFill>
                <a:schemeClr val="dk1"/>
              </a:solidFill>
              <a:effectLst/>
              <a:latin typeface="+mn-lt"/>
              <a:ea typeface="+mn-ea"/>
              <a:cs typeface="+mn-cs"/>
            </a:rPr>
            <a:t>Stand Set-Up and Installation Costs:</a:t>
          </a:r>
        </a:p>
        <a:p>
          <a:pPr>
            <a:lnSpc>
              <a:spcPct val="100000"/>
            </a:lnSpc>
            <a:spcAft>
              <a:spcPts val="0"/>
            </a:spcAft>
          </a:pPr>
          <a:r>
            <a:rPr lang="en-IE" sz="1200">
              <a:solidFill>
                <a:schemeClr val="dk1"/>
              </a:solidFill>
              <a:effectLst/>
              <a:latin typeface="+mn-lt"/>
              <a:ea typeface="+mn-ea"/>
              <a:cs typeface="+mn-cs"/>
            </a:rPr>
            <a:t>•  This can include transportation costs for products/exhibit, installation costs at the event (excluding own employee labour).</a:t>
          </a:r>
        </a:p>
        <a:p>
          <a:pPr>
            <a:lnSpc>
              <a:spcPct val="100000"/>
            </a:lnSpc>
            <a:spcAft>
              <a:spcPts val="0"/>
            </a:spcAft>
          </a:pPr>
          <a:r>
            <a:rPr lang="en-IE" sz="1200">
              <a:solidFill>
                <a:schemeClr val="dk1"/>
              </a:solidFill>
              <a:effectLst/>
              <a:latin typeface="+mn-lt"/>
              <a:ea typeface="+mn-ea"/>
              <a:cs typeface="+mn-cs"/>
            </a:rPr>
            <a:t>•  Rental cost of equipment/ICT for the stand e.g. Lighting, Projectors, Laptops, Display Monitors etc. </a:t>
          </a:r>
        </a:p>
        <a:p>
          <a:pPr>
            <a:lnSpc>
              <a:spcPct val="100000"/>
            </a:lnSpc>
            <a:spcAft>
              <a:spcPts val="0"/>
            </a:spcAft>
          </a:pPr>
          <a:r>
            <a:rPr lang="en-IE" sz="1200">
              <a:solidFill>
                <a:schemeClr val="dk1"/>
              </a:solidFill>
              <a:effectLst/>
              <a:latin typeface="+mn-lt"/>
              <a:ea typeface="+mn-ea"/>
              <a:cs typeface="+mn-cs"/>
            </a:rPr>
            <a:t>•  Costs relating to stock/samples or purchase of equipment/ICT is not eligible.</a:t>
          </a:r>
        </a:p>
        <a:p>
          <a:pPr>
            <a:lnSpc>
              <a:spcPct val="100000"/>
            </a:lnSpc>
            <a:spcAft>
              <a:spcPts val="0"/>
            </a:spcAft>
          </a:pPr>
          <a:endParaRPr lang="en-IE" sz="1200">
            <a:solidFill>
              <a:schemeClr val="dk1"/>
            </a:solidFill>
            <a:effectLst/>
            <a:latin typeface="+mn-lt"/>
            <a:ea typeface="+mn-ea"/>
            <a:cs typeface="+mn-cs"/>
          </a:endParaRPr>
        </a:p>
        <a:p>
          <a:pPr>
            <a:lnSpc>
              <a:spcPct val="100000"/>
            </a:lnSpc>
            <a:spcAft>
              <a:spcPts val="0"/>
            </a:spcAft>
          </a:pPr>
          <a:r>
            <a:rPr lang="en-IE" sz="1100" b="1" i="0" u="none" strike="noStrike">
              <a:solidFill>
                <a:schemeClr val="dk1"/>
              </a:solidFill>
              <a:effectLst/>
              <a:latin typeface="+mn-lt"/>
              <a:ea typeface="+mn-ea"/>
              <a:cs typeface="+mn-cs"/>
            </a:rPr>
            <a:t>Trade Fair Overheads/Sundries:</a:t>
          </a:r>
        </a:p>
        <a:p>
          <a:pPr>
            <a:lnSpc>
              <a:spcPct val="100000"/>
            </a:lnSpc>
            <a:spcAft>
              <a:spcPts val="0"/>
            </a:spcAft>
          </a:pPr>
          <a:r>
            <a:rPr lang="en-IE" sz="1100" b="0" i="0" u="none" strike="noStrike">
              <a:solidFill>
                <a:schemeClr val="dk1"/>
              </a:solidFill>
              <a:effectLst/>
              <a:latin typeface="+mn-lt"/>
              <a:ea typeface="+mn-ea"/>
              <a:cs typeface="+mn-cs"/>
            </a:rPr>
            <a:t>•  If included in original application, expenditure of €500 is allowable towards the cost of trade show related promotional material, brochure design/printing costs, translation costs etc.  </a:t>
          </a:r>
        </a:p>
        <a:p>
          <a:pPr>
            <a:lnSpc>
              <a:spcPct val="100000"/>
            </a:lnSpc>
            <a:spcAft>
              <a:spcPts val="0"/>
            </a:spcAft>
          </a:pPr>
          <a:r>
            <a:rPr lang="en-IE" sz="1100" b="0" i="0" u="none" strike="noStrike">
              <a:solidFill>
                <a:schemeClr val="dk1"/>
              </a:solidFill>
              <a:effectLst/>
              <a:latin typeface="+mn-lt"/>
              <a:ea typeface="+mn-ea"/>
              <a:cs typeface="+mn-cs"/>
            </a:rPr>
            <a:t>•  Please provide details of sundry costs - no proof of payment is required for these sundry costs.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570660</xdr:colOff>
      <xdr:row>2</xdr:row>
      <xdr:rowOff>952501</xdr:rowOff>
    </xdr:to>
    <xdr:pic>
      <xdr:nvPicPr>
        <xdr:cNvPr id="2" name="Picture 1">
          <a:extLst>
            <a:ext uri="{FF2B5EF4-FFF2-40B4-BE49-F238E27FC236}">
              <a16:creationId xmlns:a16="http://schemas.microsoft.com/office/drawing/2014/main" id="{4B83EB40-BC00-46D8-BFA0-4FE3ADA603BD}"/>
            </a:ext>
          </a:extLst>
        </xdr:cNvPr>
        <xdr:cNvPicPr>
          <a:picLocks noChangeAspect="1"/>
        </xdr:cNvPicPr>
      </xdr:nvPicPr>
      <xdr:blipFill>
        <a:blip xmlns:r="http://schemas.openxmlformats.org/officeDocument/2006/relationships" r:embed="rId1"/>
        <a:stretch>
          <a:fillRect/>
        </a:stretch>
      </xdr:blipFill>
      <xdr:spPr>
        <a:xfrm>
          <a:off x="0" y="9526"/>
          <a:ext cx="570660" cy="1600200"/>
        </a:xfrm>
        <a:prstGeom prst="rect">
          <a:avLst/>
        </a:prstGeom>
      </xdr:spPr>
    </xdr:pic>
    <xdr:clientData/>
  </xdr:twoCellAnchor>
  <xdr:twoCellAnchor>
    <xdr:from>
      <xdr:col>0</xdr:col>
      <xdr:colOff>552450</xdr:colOff>
      <xdr:row>0</xdr:row>
      <xdr:rowOff>19050</xdr:rowOff>
    </xdr:from>
    <xdr:to>
      <xdr:col>8</xdr:col>
      <xdr:colOff>727075</xdr:colOff>
      <xdr:row>2</xdr:row>
      <xdr:rowOff>933451</xdr:rowOff>
    </xdr:to>
    <xdr:sp macro="" textlink="">
      <xdr:nvSpPr>
        <xdr:cNvPr id="4" name="Rectangle 3">
          <a:extLst>
            <a:ext uri="{FF2B5EF4-FFF2-40B4-BE49-F238E27FC236}">
              <a16:creationId xmlns:a16="http://schemas.microsoft.com/office/drawing/2014/main" id="{02633066-5602-49B6-969E-8C8A41A71053}"/>
            </a:ext>
          </a:extLst>
        </xdr:cNvPr>
        <xdr:cNvSpPr/>
      </xdr:nvSpPr>
      <xdr:spPr>
        <a:xfrm>
          <a:off x="552450" y="19050"/>
          <a:ext cx="8747125" cy="1571626"/>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Promotion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endParaRPr lang="en-IE" sz="1200" b="1" kern="100">
            <a:solidFill>
              <a:srgbClr val="000000"/>
            </a:solidFill>
            <a:effectLst/>
            <a:ea typeface="Calibri" panose="020F0502020204030204" pitchFamily="34" charset="0"/>
            <a:cs typeface="Times New Roman" panose="02020603050405020304" pitchFamily="18" charset="0"/>
          </a:endParaRP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Please refer to your Letter of Offer to confirm what expenditure has been approved. </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This may include awareness events, promotional material and website costs (excluding design)</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Please include details in the claim form for promotional materials costs and attach copy of invoices with proof of payment.  </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Maximum grant of €9,000 or 80% of eligible costs, whichever is the</a:t>
          </a:r>
          <a:r>
            <a:rPr lang="en-IE" sz="1200" b="0" i="0" u="none" strike="noStrike" baseline="0">
              <a:solidFill>
                <a:schemeClr val="dk1"/>
              </a:solidFill>
              <a:effectLst/>
              <a:latin typeface="+mn-lt"/>
              <a:ea typeface="+mn-ea"/>
              <a:cs typeface="+mn-cs"/>
            </a:rPr>
            <a:t> lesser.</a:t>
          </a:r>
        </a:p>
        <a:p>
          <a:pPr>
            <a:lnSpc>
              <a:spcPct val="100000"/>
            </a:lnSpc>
            <a:spcAft>
              <a:spcPts val="0"/>
            </a:spcAft>
          </a:pPr>
          <a:r>
            <a:rPr lang="en-IE" sz="1200">
              <a:solidFill>
                <a:schemeClr val="dk1"/>
              </a:solidFill>
              <a:effectLst/>
              <a:latin typeface="+mn-lt"/>
              <a:ea typeface="+mn-ea"/>
              <a:cs typeface="+mn-cs"/>
            </a:rPr>
            <a:t>• </a:t>
          </a:r>
          <a:r>
            <a:rPr lang="en-IE" sz="1200" b="0" i="0" u="none" strike="noStrike" baseline="0">
              <a:solidFill>
                <a:schemeClr val="dk1"/>
              </a:solidFill>
              <a:effectLst/>
              <a:latin typeface="+mn-lt"/>
              <a:ea typeface="+mn-ea"/>
              <a:cs typeface="+mn-cs"/>
            </a:rPr>
            <a:t>Travel costs to and from a function or taxis are not permitted. </a:t>
          </a:r>
        </a:p>
        <a:p>
          <a:pPr>
            <a:lnSpc>
              <a:spcPct val="100000"/>
            </a:lnSpc>
            <a:spcAft>
              <a:spcPts val="0"/>
            </a:spcAft>
          </a:pPr>
          <a:endParaRPr lang="en-IE" sz="1100" b="0" i="0" u="none" strike="noStrike">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19050</xdr:rowOff>
    </xdr:from>
    <xdr:to>
      <xdr:col>10</xdr:col>
      <xdr:colOff>1055370</xdr:colOff>
      <xdr:row>2</xdr:row>
      <xdr:rowOff>1409700</xdr:rowOff>
    </xdr:to>
    <xdr:sp macro="" textlink="">
      <xdr:nvSpPr>
        <xdr:cNvPr id="2" name="Rectangle 1">
          <a:extLst>
            <a:ext uri="{FF2B5EF4-FFF2-40B4-BE49-F238E27FC236}">
              <a16:creationId xmlns:a16="http://schemas.microsoft.com/office/drawing/2014/main" id="{691E4D14-C82D-4B6E-BD6B-09197B3343D1}"/>
            </a:ext>
          </a:extLst>
        </xdr:cNvPr>
        <xdr:cNvSpPr/>
      </xdr:nvSpPr>
      <xdr:spPr>
        <a:xfrm>
          <a:off x="533400" y="19050"/>
          <a:ext cx="13828395" cy="19621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Consultancy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External daily rates may vary, but Enterprise Ireland support is limited to the first €900 per day including all travel and other costs.</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Where there is more than one consultancy firm involved on the project, the rate applies to each firm separately.</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For each invoice claimed, you must submit a copy of Bank or Company Credit Card Statement as proof of payment.</a:t>
          </a:r>
          <a:r>
            <a:rPr lang="en-IE" sz="1200" b="0" i="0" u="none" strike="noStrike" baseline="0">
              <a:solidFill>
                <a:schemeClr val="dk1"/>
              </a:solidFill>
              <a:effectLst/>
              <a:latin typeface="+mn-lt"/>
              <a:ea typeface="+mn-ea"/>
              <a:cs typeface="+mn-cs"/>
            </a:rPr>
            <a:t>                                                                                                                                                                                                                             •  Proof of Payment must show the Grantee Company Name, BIC and IBAN (or account number and sort code)</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Each entry must be given an "Item No." Please ensure that the corresponding invoice and proof of payment i.e. bank statement are clearly marked with the item number</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that it corresponds with.</a:t>
          </a:r>
          <a:r>
            <a:rPr lang="en-IE" sz="1200"/>
            <a:t> </a:t>
          </a:r>
          <a:r>
            <a:rPr lang="en-IE" sz="1200" kern="100">
              <a:solidFill>
                <a:srgbClr val="000000"/>
              </a:solidFill>
              <a:effectLst/>
              <a:ea typeface="Calibri" panose="020F0502020204030204" pitchFamily="34" charset="0"/>
              <a:cs typeface="Times New Roman" panose="02020603050405020304" pitchFamily="18" charset="0"/>
            </a:rPr>
            <a:t> </a:t>
          </a:r>
          <a:endParaRPr lang="en-IE" sz="12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9525</xdr:rowOff>
    </xdr:from>
    <xdr:to>
      <xdr:col>1</xdr:col>
      <xdr:colOff>9524</xdr:colOff>
      <xdr:row>2</xdr:row>
      <xdr:rowOff>1409700</xdr:rowOff>
    </xdr:to>
    <xdr:sp macro="" textlink="">
      <xdr:nvSpPr>
        <xdr:cNvPr id="3" name="Rectangle 2">
          <a:extLst>
            <a:ext uri="{FF2B5EF4-FFF2-40B4-BE49-F238E27FC236}">
              <a16:creationId xmlns:a16="http://schemas.microsoft.com/office/drawing/2014/main" id="{D3D0DD3D-97E7-4CDB-A0D6-3E9DC0C35EA8}"/>
            </a:ext>
          </a:extLst>
        </xdr:cNvPr>
        <xdr:cNvSpPr/>
      </xdr:nvSpPr>
      <xdr:spPr>
        <a:xfrm>
          <a:off x="0" y="9525"/>
          <a:ext cx="523874" cy="1971675"/>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167640</xdr:colOff>
      <xdr:row>2</xdr:row>
      <xdr:rowOff>563880</xdr:rowOff>
    </xdr:from>
    <xdr:ext cx="184731" cy="264560"/>
    <xdr:sp macro="" textlink="">
      <xdr:nvSpPr>
        <xdr:cNvPr id="4" name="TextBox 3">
          <a:extLst>
            <a:ext uri="{FF2B5EF4-FFF2-40B4-BE49-F238E27FC236}">
              <a16:creationId xmlns:a16="http://schemas.microsoft.com/office/drawing/2014/main" id="{83C91638-31A2-4DBC-AD66-AC9D51F96286}"/>
            </a:ext>
          </a:extLst>
        </xdr:cNvPr>
        <xdr:cNvSpPr txBox="1"/>
      </xdr:nvSpPr>
      <xdr:spPr>
        <a:xfrm>
          <a:off x="5761990" y="1129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19051</xdr:colOff>
      <xdr:row>0</xdr:row>
      <xdr:rowOff>1</xdr:rowOff>
    </xdr:from>
    <xdr:to>
      <xdr:col>0</xdr:col>
      <xdr:colOff>580185</xdr:colOff>
      <xdr:row>2</xdr:row>
      <xdr:rowOff>904875</xdr:rowOff>
    </xdr:to>
    <xdr:pic>
      <xdr:nvPicPr>
        <xdr:cNvPr id="2" name="Picture 1">
          <a:extLst>
            <a:ext uri="{FF2B5EF4-FFF2-40B4-BE49-F238E27FC236}">
              <a16:creationId xmlns:a16="http://schemas.microsoft.com/office/drawing/2014/main" id="{4C007C1D-652D-4A8C-8FD5-2BD71E198C50}"/>
            </a:ext>
          </a:extLst>
        </xdr:cNvPr>
        <xdr:cNvPicPr>
          <a:picLocks noChangeAspect="1"/>
        </xdr:cNvPicPr>
      </xdr:nvPicPr>
      <xdr:blipFill>
        <a:blip xmlns:r="http://schemas.openxmlformats.org/officeDocument/2006/relationships" r:embed="rId1"/>
        <a:stretch>
          <a:fillRect/>
        </a:stretch>
      </xdr:blipFill>
      <xdr:spPr>
        <a:xfrm>
          <a:off x="19051" y="1"/>
          <a:ext cx="561134" cy="1562099"/>
        </a:xfrm>
        <a:prstGeom prst="rect">
          <a:avLst/>
        </a:prstGeom>
      </xdr:spPr>
    </xdr:pic>
    <xdr:clientData/>
  </xdr:twoCellAnchor>
  <xdr:twoCellAnchor>
    <xdr:from>
      <xdr:col>1</xdr:col>
      <xdr:colOff>0</xdr:colOff>
      <xdr:row>0</xdr:row>
      <xdr:rowOff>9524</xdr:rowOff>
    </xdr:from>
    <xdr:to>
      <xdr:col>5</xdr:col>
      <xdr:colOff>1162050</xdr:colOff>
      <xdr:row>2</xdr:row>
      <xdr:rowOff>885825</xdr:rowOff>
    </xdr:to>
    <xdr:sp macro="" textlink="">
      <xdr:nvSpPr>
        <xdr:cNvPr id="4" name="Rectangle 3">
          <a:extLst>
            <a:ext uri="{FF2B5EF4-FFF2-40B4-BE49-F238E27FC236}">
              <a16:creationId xmlns:a16="http://schemas.microsoft.com/office/drawing/2014/main" id="{4794CAAF-EE0A-49F7-BAB1-6797CCCFD43A}"/>
            </a:ext>
          </a:extLst>
        </xdr:cNvPr>
        <xdr:cNvSpPr/>
      </xdr:nvSpPr>
      <xdr:spPr>
        <a:xfrm>
          <a:off x="581025" y="9524"/>
          <a:ext cx="6105525" cy="1533526"/>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Rental costs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endParaRPr lang="en-IE" sz="1200" b="1" kern="100">
            <a:solidFill>
              <a:srgbClr val="000000"/>
            </a:solidFill>
            <a:effectLst/>
            <a:ea typeface="Calibri" panose="020F0502020204030204" pitchFamily="34" charset="0"/>
            <a:cs typeface="Times New Roman" panose="02020603050405020304" pitchFamily="18" charset="0"/>
          </a:endParaRP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Please refer to your Letter of Offer to confirm what expenditure has been approved. </a:t>
          </a:r>
        </a:p>
        <a:p>
          <a:pPr>
            <a:lnSpc>
              <a:spcPct val="100000"/>
            </a:lnSpc>
            <a:spcAft>
              <a:spcPts val="0"/>
            </a:spcAft>
          </a:pPr>
          <a:r>
            <a:rPr lang="en-IE" sz="1200">
              <a:solidFill>
                <a:schemeClr val="dk1"/>
              </a:solidFill>
              <a:effectLst/>
              <a:latin typeface="+mn-lt"/>
              <a:ea typeface="+mn-ea"/>
              <a:cs typeface="+mn-cs"/>
            </a:rPr>
            <a:t>• </a:t>
          </a:r>
          <a:r>
            <a:rPr lang="en-IE" sz="1200" b="0" i="0" u="none" strike="noStrike">
              <a:solidFill>
                <a:schemeClr val="dk1"/>
              </a:solidFill>
              <a:effectLst/>
              <a:latin typeface="+mn-lt"/>
              <a:ea typeface="+mn-ea"/>
              <a:cs typeface="+mn-cs"/>
            </a:rPr>
            <a:t>Where it</a:t>
          </a:r>
          <a:r>
            <a:rPr lang="en-IE" sz="1200" b="0" i="0" u="none" strike="noStrike" baseline="0">
              <a:solidFill>
                <a:schemeClr val="dk1"/>
              </a:solidFill>
              <a:effectLst/>
              <a:latin typeface="+mn-lt"/>
              <a:ea typeface="+mn-ea"/>
              <a:cs typeface="+mn-cs"/>
            </a:rPr>
            <a:t> is necessary to rent a temporary premises in the initial phase to commence delivery. Effective start date of the project. Maximum duration 1 year.</a:t>
          </a:r>
          <a:endParaRPr lang="en-IE" sz="1200" b="0" i="0" u="none" strike="noStrike">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6</xdr:col>
      <xdr:colOff>19051</xdr:colOff>
      <xdr:row>0</xdr:row>
      <xdr:rowOff>503037</xdr:rowOff>
    </xdr:to>
    <xdr:pic>
      <xdr:nvPicPr>
        <xdr:cNvPr id="2" name="Picture 1">
          <a:extLst>
            <a:ext uri="{FF2B5EF4-FFF2-40B4-BE49-F238E27FC236}">
              <a16:creationId xmlns:a16="http://schemas.microsoft.com/office/drawing/2014/main" id="{60B49310-398F-4FD1-80D6-83C1C9111967}"/>
            </a:ext>
          </a:extLst>
        </xdr:cNvPr>
        <xdr:cNvPicPr>
          <a:picLocks noChangeAspect="1"/>
        </xdr:cNvPicPr>
      </xdr:nvPicPr>
      <xdr:blipFill>
        <a:blip xmlns:r="http://schemas.openxmlformats.org/officeDocument/2006/relationships" r:embed="rId1"/>
        <a:stretch>
          <a:fillRect/>
        </a:stretch>
      </xdr:blipFill>
      <xdr:spPr>
        <a:xfrm>
          <a:off x="101601" y="0"/>
          <a:ext cx="6921500" cy="503037"/>
        </a:xfrm>
        <a:prstGeom prst="rect">
          <a:avLst/>
        </a:prstGeom>
      </xdr:spPr>
    </xdr:pic>
    <xdr:clientData/>
  </xdr:twoCellAnchor>
  <xdr:twoCellAnchor editAs="oneCell">
    <xdr:from>
      <xdr:col>1</xdr:col>
      <xdr:colOff>0</xdr:colOff>
      <xdr:row>45</xdr:row>
      <xdr:rowOff>0</xdr:rowOff>
    </xdr:from>
    <xdr:to>
      <xdr:col>6</xdr:col>
      <xdr:colOff>63500</xdr:colOff>
      <xdr:row>47</xdr:row>
      <xdr:rowOff>137712</xdr:rowOff>
    </xdr:to>
    <xdr:pic>
      <xdr:nvPicPr>
        <xdr:cNvPr id="3" name="Picture 2">
          <a:extLst>
            <a:ext uri="{FF2B5EF4-FFF2-40B4-BE49-F238E27FC236}">
              <a16:creationId xmlns:a16="http://schemas.microsoft.com/office/drawing/2014/main" id="{8E8CF118-7811-0081-918F-7464C62B43CB}"/>
            </a:ext>
          </a:extLst>
        </xdr:cNvPr>
        <xdr:cNvPicPr>
          <a:picLocks noChangeAspect="1"/>
        </xdr:cNvPicPr>
      </xdr:nvPicPr>
      <xdr:blipFill>
        <a:blip xmlns:r="http://schemas.openxmlformats.org/officeDocument/2006/relationships" r:embed="rId2"/>
        <a:stretch>
          <a:fillRect/>
        </a:stretch>
      </xdr:blipFill>
      <xdr:spPr>
        <a:xfrm>
          <a:off x="101600" y="11652250"/>
          <a:ext cx="6965950" cy="5060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812800</xdr:colOff>
      <xdr:row>0</xdr:row>
      <xdr:rowOff>503037</xdr:rowOff>
    </xdr:to>
    <xdr:pic>
      <xdr:nvPicPr>
        <xdr:cNvPr id="3" name="Picture 2">
          <a:extLst>
            <a:ext uri="{FF2B5EF4-FFF2-40B4-BE49-F238E27FC236}">
              <a16:creationId xmlns:a16="http://schemas.microsoft.com/office/drawing/2014/main" id="{E0587E4B-984C-4040-A135-96D953C62DA8}"/>
            </a:ext>
          </a:extLst>
        </xdr:cNvPr>
        <xdr:cNvPicPr>
          <a:picLocks noChangeAspect="1"/>
        </xdr:cNvPicPr>
      </xdr:nvPicPr>
      <xdr:blipFill>
        <a:blip xmlns:r="http://schemas.openxmlformats.org/officeDocument/2006/relationships" r:embed="rId1"/>
        <a:stretch>
          <a:fillRect/>
        </a:stretch>
      </xdr:blipFill>
      <xdr:spPr>
        <a:xfrm>
          <a:off x="88900" y="0"/>
          <a:ext cx="6921500" cy="503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tirl-my.sharepoint.com/personal/nstirret_enterprise-ireland_com/Documents/Desktop/Smart%20Regions%20Stream%204%20Priming%20Claim%20Workbook.xlsx" TargetMode="External"/><Relationship Id="rId1" Type="http://schemas.openxmlformats.org/officeDocument/2006/relationships/externalLinkPath" Target="Smart%20Regions%20Stream%204%20Priming%20Claim%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laim Summary"/>
      <sheetName val="Checklist for Claim"/>
      <sheetName val="ERDF Requirements"/>
      <sheetName val="Consultancy"/>
      <sheetName val="Travel &amp; Subsistence"/>
      <sheetName val="Promotional Activities"/>
      <sheetName val="Rental Space"/>
      <sheetName val="Director Statement "/>
      <sheetName val="Progress Report"/>
      <sheetName val="Summary of Ex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supports/clai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ank.confirmation@enterprise-ireland.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40"/>
  <sheetViews>
    <sheetView showGridLines="0" zoomScaleNormal="100" workbookViewId="0">
      <selection activeCell="B36" sqref="B36:R36"/>
    </sheetView>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66" customHeight="1" x14ac:dyDescent="0.25"/>
    <row r="2" spans="2:19" ht="14.25" customHeight="1" x14ac:dyDescent="0.25"/>
    <row r="3" spans="2:19" ht="48" customHeight="1" x14ac:dyDescent="0.25">
      <c r="B3" s="486" t="s">
        <v>181</v>
      </c>
      <c r="C3" s="486"/>
      <c r="D3" s="486"/>
      <c r="E3" s="486"/>
      <c r="F3" s="486"/>
      <c r="G3" s="486"/>
      <c r="H3" s="486"/>
      <c r="I3" s="486"/>
      <c r="J3" s="486"/>
      <c r="K3" s="486"/>
      <c r="L3" s="486"/>
      <c r="M3" s="486"/>
      <c r="N3" s="486"/>
      <c r="O3" s="486"/>
      <c r="P3" s="486"/>
      <c r="Q3" s="486"/>
      <c r="R3" s="486"/>
    </row>
    <row r="4" spans="2:19" ht="9.9499999999999993" customHeight="1" x14ac:dyDescent="0.3">
      <c r="B4" s="56"/>
      <c r="C4" s="57"/>
      <c r="D4" s="58"/>
      <c r="E4" s="59"/>
      <c r="F4" s="59"/>
      <c r="G4" s="59"/>
      <c r="H4" s="59"/>
      <c r="I4" s="59"/>
      <c r="J4" s="59"/>
      <c r="K4" s="59"/>
      <c r="L4" s="59"/>
      <c r="M4" s="59"/>
      <c r="N4" s="59"/>
      <c r="O4" s="59"/>
    </row>
    <row r="5" spans="2:19" s="102" customFormat="1" ht="20.100000000000001" customHeight="1" x14ac:dyDescent="0.25">
      <c r="B5" s="99" t="s">
        <v>69</v>
      </c>
      <c r="C5" s="100"/>
      <c r="D5" s="100"/>
      <c r="E5" s="101"/>
      <c r="F5" s="101"/>
      <c r="G5" s="101"/>
      <c r="H5" s="101"/>
      <c r="I5" s="101"/>
      <c r="J5" s="101"/>
      <c r="K5" s="101"/>
      <c r="L5" s="101"/>
      <c r="M5" s="101"/>
      <c r="N5" s="101"/>
      <c r="O5" s="101"/>
    </row>
    <row r="6" spans="2:19" s="104" customFormat="1" ht="20.100000000000001" customHeight="1" x14ac:dyDescent="0.25">
      <c r="B6" s="487" t="s">
        <v>182</v>
      </c>
      <c r="C6" s="488"/>
      <c r="D6" s="488"/>
      <c r="E6" s="488"/>
      <c r="F6" s="488"/>
      <c r="G6" s="488"/>
      <c r="H6" s="103"/>
      <c r="I6" s="103"/>
      <c r="J6" s="103"/>
      <c r="K6" s="103"/>
      <c r="L6" s="103"/>
      <c r="M6" s="103"/>
      <c r="N6" s="103"/>
      <c r="O6" s="103"/>
    </row>
    <row r="7" spans="2:19" s="34" customFormat="1" ht="15.75" customHeight="1" x14ac:dyDescent="0.25">
      <c r="B7" s="89"/>
      <c r="C7" s="90"/>
      <c r="D7" s="90"/>
      <c r="E7" s="90"/>
      <c r="F7" s="90"/>
      <c r="G7" s="90"/>
      <c r="H7" s="90"/>
      <c r="I7" s="90"/>
      <c r="J7" s="90"/>
      <c r="K7" s="90"/>
      <c r="L7" s="90"/>
      <c r="M7" s="90"/>
      <c r="N7" s="90"/>
      <c r="O7" s="90"/>
      <c r="P7" s="90"/>
      <c r="Q7" s="90"/>
      <c r="R7" s="90"/>
      <c r="S7" s="90"/>
    </row>
    <row r="8" spans="2:19" s="34" customFormat="1" ht="15.75" customHeight="1" x14ac:dyDescent="0.25">
      <c r="B8" s="489" t="s">
        <v>183</v>
      </c>
      <c r="C8" s="489"/>
      <c r="D8" s="489"/>
      <c r="E8" s="489"/>
      <c r="F8" s="489"/>
      <c r="G8" s="489"/>
      <c r="H8" s="489"/>
      <c r="I8" s="489"/>
      <c r="J8" s="489"/>
      <c r="K8" s="489"/>
      <c r="L8" s="489"/>
      <c r="M8" s="489"/>
      <c r="N8" s="489"/>
      <c r="O8" s="489"/>
      <c r="P8" s="489"/>
      <c r="Q8" s="489"/>
      <c r="R8" s="489"/>
      <c r="S8" s="90"/>
    </row>
    <row r="9" spans="2:19" s="34" customFormat="1" ht="68.25" customHeight="1" x14ac:dyDescent="0.25">
      <c r="B9" s="490" t="s">
        <v>184</v>
      </c>
      <c r="C9" s="491"/>
      <c r="D9" s="491"/>
      <c r="E9" s="491"/>
      <c r="F9" s="491"/>
      <c r="G9" s="491"/>
      <c r="H9" s="491"/>
      <c r="I9" s="491"/>
      <c r="J9" s="491"/>
      <c r="K9" s="491"/>
      <c r="L9" s="491"/>
      <c r="M9" s="491"/>
      <c r="N9" s="491"/>
      <c r="O9" s="491"/>
      <c r="P9" s="491"/>
      <c r="Q9" s="491"/>
      <c r="R9" s="491"/>
      <c r="S9" s="90"/>
    </row>
    <row r="10" spans="2:19" s="34" customFormat="1" ht="15.75" customHeight="1" x14ac:dyDescent="0.25">
      <c r="B10" s="89"/>
      <c r="C10" s="90"/>
      <c r="D10" s="90"/>
      <c r="E10" s="90"/>
      <c r="F10" s="90"/>
      <c r="G10" s="90"/>
      <c r="H10" s="90"/>
      <c r="I10" s="90"/>
      <c r="J10" s="90"/>
      <c r="K10" s="90"/>
      <c r="L10" s="90"/>
      <c r="M10" s="90"/>
      <c r="N10" s="90"/>
      <c r="O10" s="90"/>
      <c r="P10" s="90"/>
      <c r="Q10" s="90"/>
      <c r="R10" s="90"/>
      <c r="S10" s="90"/>
    </row>
    <row r="11" spans="2:19" ht="30" customHeight="1" x14ac:dyDescent="0.3">
      <c r="B11" s="60" t="s">
        <v>67</v>
      </c>
      <c r="C11" s="57"/>
      <c r="D11" s="58"/>
      <c r="E11" s="59"/>
      <c r="F11" s="59"/>
      <c r="G11" s="59"/>
      <c r="H11" s="59"/>
      <c r="I11" s="59"/>
      <c r="J11" s="59"/>
      <c r="K11" s="59"/>
      <c r="L11" s="59"/>
      <c r="M11" s="59"/>
      <c r="N11" s="59"/>
      <c r="O11" s="59"/>
    </row>
    <row r="12" spans="2:19" ht="45" customHeight="1" x14ac:dyDescent="0.25">
      <c r="B12" s="472" t="s">
        <v>94</v>
      </c>
      <c r="C12" s="473"/>
      <c r="D12" s="473"/>
      <c r="E12" s="473"/>
      <c r="F12" s="473"/>
      <c r="G12" s="473"/>
      <c r="H12" s="473"/>
      <c r="I12" s="473"/>
      <c r="J12" s="473"/>
      <c r="K12" s="473"/>
      <c r="L12" s="473"/>
      <c r="M12" s="473"/>
      <c r="N12" s="473"/>
      <c r="O12" s="473"/>
      <c r="P12" s="473"/>
      <c r="Q12" s="473"/>
      <c r="R12" s="473"/>
    </row>
    <row r="13" spans="2:19" ht="15.75" customHeight="1" x14ac:dyDescent="0.25">
      <c r="B13" s="105"/>
      <c r="C13" s="106"/>
      <c r="D13" s="106"/>
      <c r="E13" s="106"/>
      <c r="F13" s="106"/>
      <c r="G13" s="106"/>
      <c r="H13" s="106"/>
      <c r="I13" s="106"/>
      <c r="J13" s="106"/>
      <c r="K13" s="106"/>
      <c r="L13" s="106"/>
      <c r="M13" s="106"/>
      <c r="N13" s="106"/>
      <c r="O13" s="106"/>
      <c r="P13" s="106"/>
      <c r="Q13" s="106"/>
      <c r="R13" s="106"/>
    </row>
    <row r="14" spans="2:19" s="102" customFormat="1" ht="30" customHeight="1" x14ac:dyDescent="0.25">
      <c r="B14" s="99" t="s">
        <v>47</v>
      </c>
      <c r="C14" s="100"/>
      <c r="D14" s="100"/>
      <c r="E14" s="101"/>
      <c r="F14" s="101"/>
      <c r="G14" s="101"/>
      <c r="H14" s="101"/>
      <c r="I14" s="101"/>
      <c r="J14" s="101"/>
      <c r="K14" s="101"/>
      <c r="L14" s="101"/>
      <c r="M14" s="101"/>
      <c r="N14" s="101"/>
      <c r="O14" s="101"/>
    </row>
    <row r="15" spans="2:19" s="102" customFormat="1" ht="69" customHeight="1" x14ac:dyDescent="0.25">
      <c r="B15" s="492" t="s">
        <v>185</v>
      </c>
      <c r="C15" s="493"/>
      <c r="D15" s="493"/>
      <c r="E15" s="493"/>
      <c r="F15" s="493"/>
      <c r="G15" s="493"/>
      <c r="H15" s="493"/>
      <c r="I15" s="493"/>
      <c r="J15" s="493"/>
      <c r="K15" s="493"/>
      <c r="L15" s="493"/>
      <c r="M15" s="493"/>
      <c r="N15" s="493"/>
      <c r="O15" s="493"/>
      <c r="P15" s="493"/>
      <c r="Q15" s="493"/>
      <c r="R15" s="493"/>
    </row>
    <row r="16" spans="2:19" s="34" customFormat="1" ht="15.75" x14ac:dyDescent="0.25">
      <c r="B16" s="89"/>
      <c r="C16" s="90"/>
      <c r="D16" s="90"/>
      <c r="E16" s="90"/>
      <c r="F16" s="90"/>
      <c r="G16" s="90"/>
      <c r="H16" s="90"/>
      <c r="I16" s="90"/>
      <c r="J16" s="90"/>
      <c r="K16" s="90"/>
      <c r="L16" s="90"/>
      <c r="M16" s="90"/>
      <c r="N16" s="90"/>
      <c r="O16" s="90"/>
      <c r="P16" s="90"/>
      <c r="Q16" s="90"/>
      <c r="R16" s="90"/>
      <c r="S16" s="90"/>
    </row>
    <row r="17" spans="1:18" s="102" customFormat="1" ht="30" customHeight="1" x14ac:dyDescent="0.25">
      <c r="B17" s="474" t="s">
        <v>120</v>
      </c>
      <c r="C17" s="474"/>
      <c r="D17" s="474"/>
      <c r="E17" s="474"/>
      <c r="F17" s="474"/>
      <c r="G17" s="474"/>
      <c r="H17" s="474"/>
      <c r="I17" s="474"/>
      <c r="J17" s="474"/>
      <c r="K17" s="474"/>
      <c r="L17" s="474"/>
      <c r="M17" s="474"/>
      <c r="N17" s="474"/>
      <c r="O17" s="474"/>
      <c r="P17" s="474"/>
      <c r="Q17" s="474"/>
      <c r="R17" s="474"/>
    </row>
    <row r="18" spans="1:18" ht="367.5" customHeight="1" x14ac:dyDescent="0.25">
      <c r="A18" s="102"/>
      <c r="B18" s="475" t="s">
        <v>192</v>
      </c>
      <c r="C18" s="475"/>
      <c r="D18" s="475"/>
      <c r="E18" s="475"/>
      <c r="F18" s="475"/>
      <c r="G18" s="475"/>
      <c r="H18" s="475"/>
      <c r="I18" s="475"/>
      <c r="J18" s="475"/>
      <c r="K18" s="475"/>
      <c r="L18" s="475"/>
      <c r="M18" s="475"/>
      <c r="N18" s="475"/>
      <c r="O18" s="475"/>
      <c r="P18" s="475"/>
      <c r="Q18" s="475"/>
      <c r="R18" s="475"/>
    </row>
    <row r="19" spans="1:18" s="34" customFormat="1" ht="25.5" customHeight="1" x14ac:dyDescent="0.25">
      <c r="A19" s="234"/>
      <c r="B19" s="99" t="s">
        <v>1</v>
      </c>
      <c r="C19" s="235"/>
      <c r="D19" s="235"/>
      <c r="E19" s="235"/>
      <c r="F19" s="235"/>
      <c r="G19" s="235"/>
      <c r="H19" s="235"/>
      <c r="I19" s="235"/>
      <c r="J19" s="235"/>
      <c r="K19" s="235"/>
      <c r="L19" s="235"/>
      <c r="M19" s="235"/>
      <c r="N19" s="235"/>
      <c r="O19" s="235"/>
      <c r="P19" s="235"/>
      <c r="Q19" s="235"/>
      <c r="R19" s="235"/>
    </row>
    <row r="20" spans="1:18" s="34" customFormat="1" ht="25.5" customHeight="1" x14ac:dyDescent="0.25">
      <c r="A20" s="234"/>
      <c r="B20" s="483" t="s">
        <v>59</v>
      </c>
      <c r="C20" s="483"/>
      <c r="D20" s="483"/>
      <c r="E20" s="483"/>
      <c r="F20" s="483"/>
      <c r="G20" s="483"/>
      <c r="H20" s="483"/>
      <c r="I20" s="483"/>
      <c r="J20" s="483"/>
      <c r="K20" s="483"/>
      <c r="L20" s="483"/>
      <c r="M20" s="483"/>
      <c r="N20" s="483"/>
      <c r="O20" s="483"/>
      <c r="P20" s="483"/>
      <c r="Q20" s="483"/>
      <c r="R20" s="483"/>
    </row>
    <row r="21" spans="1:18" s="34" customFormat="1" ht="87" customHeight="1" x14ac:dyDescent="0.25">
      <c r="A21" s="234"/>
      <c r="B21" s="481" t="s">
        <v>186</v>
      </c>
      <c r="C21" s="481"/>
      <c r="D21" s="481"/>
      <c r="E21" s="481"/>
      <c r="F21" s="481"/>
      <c r="G21" s="481"/>
      <c r="H21" s="481"/>
      <c r="I21" s="481"/>
      <c r="J21" s="481"/>
      <c r="K21" s="481"/>
      <c r="L21" s="481"/>
      <c r="M21" s="481"/>
      <c r="N21" s="481"/>
      <c r="O21" s="481"/>
      <c r="P21" s="481"/>
      <c r="Q21" s="481"/>
      <c r="R21" s="481"/>
    </row>
    <row r="22" spans="1:18" s="34" customFormat="1" ht="123" customHeight="1" x14ac:dyDescent="0.25">
      <c r="A22" s="234"/>
      <c r="B22" s="482" t="s">
        <v>187</v>
      </c>
      <c r="C22" s="482"/>
      <c r="D22" s="482"/>
      <c r="E22" s="482"/>
      <c r="F22" s="482"/>
      <c r="G22" s="482"/>
      <c r="H22" s="482"/>
      <c r="I22" s="482"/>
      <c r="J22" s="482"/>
      <c r="K22" s="482"/>
      <c r="L22" s="482"/>
      <c r="M22" s="482"/>
      <c r="N22" s="482"/>
      <c r="O22" s="482"/>
      <c r="P22" s="482"/>
      <c r="Q22" s="482"/>
      <c r="R22" s="482"/>
    </row>
    <row r="23" spans="1:18" s="34" customFormat="1" ht="87.75" customHeight="1" x14ac:dyDescent="0.25">
      <c r="A23" s="234"/>
      <c r="B23" s="481" t="s">
        <v>188</v>
      </c>
      <c r="C23" s="481"/>
      <c r="D23" s="481"/>
      <c r="E23" s="481"/>
      <c r="F23" s="481"/>
      <c r="G23" s="481"/>
      <c r="H23" s="481"/>
      <c r="I23" s="481"/>
      <c r="J23" s="481"/>
      <c r="K23" s="481"/>
      <c r="L23" s="481"/>
      <c r="M23" s="481"/>
      <c r="N23" s="481"/>
      <c r="O23" s="481"/>
      <c r="P23" s="481"/>
      <c r="Q23" s="481"/>
      <c r="R23" s="481"/>
    </row>
    <row r="24" spans="1:18" s="34" customFormat="1" ht="54" customHeight="1" x14ac:dyDescent="0.25">
      <c r="A24" s="234"/>
      <c r="B24" s="481" t="s">
        <v>189</v>
      </c>
      <c r="C24" s="481"/>
      <c r="D24" s="481"/>
      <c r="E24" s="481"/>
      <c r="F24" s="481"/>
      <c r="G24" s="481"/>
      <c r="H24" s="481"/>
      <c r="I24" s="481"/>
      <c r="J24" s="481"/>
      <c r="K24" s="481"/>
      <c r="L24" s="481"/>
      <c r="M24" s="481"/>
      <c r="N24" s="481"/>
      <c r="O24" s="481"/>
      <c r="P24" s="481"/>
      <c r="Q24" s="481"/>
      <c r="R24" s="481"/>
    </row>
    <row r="25" spans="1:18" s="34" customFormat="1" ht="24" customHeight="1" x14ac:dyDescent="0.25">
      <c r="A25" s="234"/>
      <c r="B25" s="483" t="s">
        <v>60</v>
      </c>
      <c r="C25" s="483"/>
      <c r="D25" s="483"/>
      <c r="E25" s="483"/>
      <c r="F25" s="483"/>
      <c r="G25" s="483"/>
      <c r="H25" s="483"/>
      <c r="I25" s="483"/>
      <c r="J25" s="483"/>
      <c r="K25" s="483"/>
      <c r="L25" s="483"/>
      <c r="M25" s="483"/>
      <c r="N25" s="483"/>
      <c r="O25" s="483"/>
      <c r="P25" s="483"/>
      <c r="Q25" s="483"/>
      <c r="R25" s="483"/>
    </row>
    <row r="26" spans="1:18" s="34" customFormat="1" ht="23.25" customHeight="1" x14ac:dyDescent="0.25">
      <c r="A26" s="234"/>
      <c r="B26" s="230" t="s">
        <v>61</v>
      </c>
      <c r="C26" s="230"/>
      <c r="D26" s="230"/>
      <c r="E26" s="484" t="s">
        <v>62</v>
      </c>
      <c r="F26" s="484"/>
      <c r="G26" s="484"/>
      <c r="H26" s="484" t="s">
        <v>63</v>
      </c>
      <c r="I26" s="484"/>
      <c r="J26" s="484"/>
      <c r="K26" s="228"/>
      <c r="L26" s="228"/>
      <c r="M26" s="229"/>
      <c r="N26" s="229"/>
      <c r="O26" s="229"/>
      <c r="P26" s="229"/>
      <c r="Q26" s="485"/>
      <c r="R26" s="485"/>
    </row>
    <row r="27" spans="1:18" s="34" customFormat="1" ht="23.25" customHeight="1" x14ac:dyDescent="0.25">
      <c r="A27" s="234"/>
      <c r="B27" s="230" t="s">
        <v>64</v>
      </c>
      <c r="C27" s="228"/>
      <c r="D27" s="228"/>
      <c r="E27" s="484" t="s">
        <v>65</v>
      </c>
      <c r="F27" s="484"/>
      <c r="G27" s="484"/>
      <c r="H27" s="484" t="s">
        <v>66</v>
      </c>
      <c r="I27" s="484"/>
      <c r="J27" s="484"/>
      <c r="K27" s="228"/>
      <c r="L27" s="228"/>
      <c r="M27" s="229"/>
      <c r="N27" s="229"/>
      <c r="O27" s="229"/>
      <c r="P27" s="229"/>
      <c r="Q27" s="485"/>
      <c r="R27" s="485"/>
    </row>
    <row r="28" spans="1:18" s="34" customFormat="1" ht="58.5" customHeight="1" x14ac:dyDescent="0.25">
      <c r="A28" s="234"/>
      <c r="B28" s="496" t="s">
        <v>93</v>
      </c>
      <c r="C28" s="496"/>
      <c r="D28" s="496"/>
      <c r="E28" s="496"/>
      <c r="F28" s="496"/>
      <c r="G28" s="496"/>
      <c r="H28" s="496"/>
      <c r="I28" s="496"/>
      <c r="J28" s="496"/>
      <c r="K28" s="496"/>
      <c r="L28" s="496"/>
      <c r="M28" s="496"/>
      <c r="N28" s="496"/>
      <c r="O28" s="496"/>
      <c r="P28" s="496"/>
      <c r="Q28" s="496"/>
      <c r="R28" s="496"/>
    </row>
    <row r="29" spans="1:18" s="34" customFormat="1" ht="25.5" customHeight="1" x14ac:dyDescent="0.25">
      <c r="A29" s="234"/>
      <c r="B29" s="480" t="s">
        <v>190</v>
      </c>
      <c r="C29" s="480"/>
      <c r="D29" s="480"/>
      <c r="E29" s="480"/>
      <c r="F29" s="480"/>
      <c r="G29" s="480"/>
      <c r="H29" s="480"/>
      <c r="I29" s="480"/>
      <c r="J29" s="480"/>
      <c r="K29" s="480"/>
      <c r="L29" s="480"/>
      <c r="M29" s="480"/>
      <c r="N29" s="480"/>
      <c r="O29" s="480"/>
      <c r="P29" s="480"/>
      <c r="Q29" s="480"/>
      <c r="R29" s="480"/>
    </row>
    <row r="30" spans="1:18" s="34" customFormat="1" ht="84.75" customHeight="1" x14ac:dyDescent="0.25">
      <c r="A30" s="234"/>
      <c r="B30" s="478" t="s">
        <v>193</v>
      </c>
      <c r="C30" s="479"/>
      <c r="D30" s="479"/>
      <c r="E30" s="479"/>
      <c r="F30" s="479"/>
      <c r="G30" s="479"/>
      <c r="H30" s="479"/>
      <c r="I30" s="479"/>
      <c r="J30" s="479"/>
      <c r="K30" s="479"/>
      <c r="L30" s="479"/>
      <c r="M30" s="479"/>
      <c r="N30" s="479"/>
      <c r="O30" s="479"/>
      <c r="P30" s="479"/>
      <c r="Q30" s="479"/>
      <c r="R30" s="479"/>
    </row>
    <row r="31" spans="1:18" s="34" customFormat="1" ht="25.5" customHeight="1" x14ac:dyDescent="0.25">
      <c r="A31" s="234"/>
      <c r="B31" s="480" t="s">
        <v>191</v>
      </c>
      <c r="C31" s="480"/>
      <c r="D31" s="480"/>
      <c r="E31" s="480"/>
      <c r="F31" s="480"/>
      <c r="G31" s="480"/>
      <c r="H31" s="480"/>
      <c r="I31" s="480"/>
      <c r="J31" s="480"/>
      <c r="K31" s="480"/>
      <c r="L31" s="480"/>
      <c r="M31" s="480"/>
      <c r="N31" s="480"/>
      <c r="O31" s="480"/>
      <c r="P31" s="480"/>
      <c r="Q31" s="480"/>
      <c r="R31" s="480"/>
    </row>
    <row r="32" spans="1:18" s="34" customFormat="1" ht="71.25" customHeight="1" x14ac:dyDescent="0.25">
      <c r="A32" s="234"/>
      <c r="B32" s="478" t="s">
        <v>194</v>
      </c>
      <c r="C32" s="478"/>
      <c r="D32" s="478"/>
      <c r="E32" s="478"/>
      <c r="F32" s="478"/>
      <c r="G32" s="478"/>
      <c r="H32" s="478"/>
      <c r="I32" s="478"/>
      <c r="J32" s="478"/>
      <c r="K32" s="478"/>
      <c r="L32" s="478"/>
      <c r="M32" s="478"/>
      <c r="N32" s="478"/>
      <c r="O32" s="478"/>
      <c r="P32" s="478"/>
      <c r="Q32" s="478"/>
      <c r="R32" s="478"/>
    </row>
    <row r="33" spans="1:18" s="34" customFormat="1" ht="25.5" customHeight="1" x14ac:dyDescent="0.25">
      <c r="A33" s="234"/>
      <c r="B33" s="494" t="s">
        <v>143</v>
      </c>
      <c r="C33" s="495"/>
      <c r="D33" s="495"/>
      <c r="E33" s="495"/>
      <c r="F33" s="495"/>
      <c r="G33" s="495"/>
      <c r="H33" s="495"/>
      <c r="I33" s="495"/>
      <c r="J33" s="495"/>
      <c r="K33" s="495"/>
      <c r="L33" s="495"/>
      <c r="M33" s="495"/>
      <c r="N33" s="495"/>
      <c r="O33" s="495"/>
      <c r="P33" s="495"/>
      <c r="Q33" s="495"/>
      <c r="R33" s="495"/>
    </row>
    <row r="34" spans="1:18" s="62" customFormat="1" ht="52.5" customHeight="1" x14ac:dyDescent="0.25">
      <c r="A34" s="33"/>
      <c r="B34" s="476" t="s">
        <v>195</v>
      </c>
      <c r="C34" s="477"/>
      <c r="D34" s="477"/>
      <c r="E34" s="477"/>
      <c r="F34" s="477"/>
      <c r="G34" s="477"/>
      <c r="H34" s="477"/>
      <c r="I34" s="477"/>
      <c r="J34" s="477"/>
      <c r="K34" s="477"/>
      <c r="L34" s="477"/>
      <c r="M34" s="477"/>
      <c r="N34" s="477"/>
      <c r="O34" s="477"/>
      <c r="P34" s="477"/>
      <c r="Q34" s="477"/>
      <c r="R34" s="477"/>
    </row>
    <row r="35" spans="1:18" s="62" customFormat="1" ht="70.5" customHeight="1" x14ac:dyDescent="0.25">
      <c r="A35" s="33"/>
      <c r="B35" s="476" t="s">
        <v>196</v>
      </c>
      <c r="C35" s="477"/>
      <c r="D35" s="477"/>
      <c r="E35" s="477"/>
      <c r="F35" s="477"/>
      <c r="G35" s="477"/>
      <c r="H35" s="477"/>
      <c r="I35" s="477"/>
      <c r="J35" s="477"/>
      <c r="K35" s="477"/>
      <c r="L35" s="477"/>
      <c r="M35" s="477"/>
      <c r="N35" s="477"/>
      <c r="O35" s="477"/>
      <c r="P35" s="477"/>
      <c r="Q35" s="477"/>
      <c r="R35" s="477"/>
    </row>
    <row r="36" spans="1:18" s="62" customFormat="1" ht="69" customHeight="1" x14ac:dyDescent="0.25">
      <c r="A36" s="33"/>
      <c r="B36" s="476" t="s">
        <v>197</v>
      </c>
      <c r="C36" s="477"/>
      <c r="D36" s="477"/>
      <c r="E36" s="477"/>
      <c r="F36" s="477"/>
      <c r="G36" s="477"/>
      <c r="H36" s="477"/>
      <c r="I36" s="477"/>
      <c r="J36" s="477"/>
      <c r="K36" s="477"/>
      <c r="L36" s="477"/>
      <c r="M36" s="477"/>
      <c r="N36" s="477"/>
      <c r="O36" s="477"/>
      <c r="P36" s="477"/>
      <c r="Q36" s="477"/>
      <c r="R36" s="477"/>
    </row>
    <row r="37" spans="1:18" s="62" customFormat="1" ht="25.5" customHeight="1" x14ac:dyDescent="0.25">
      <c r="A37" s="33"/>
      <c r="B37" s="480" t="s">
        <v>177</v>
      </c>
      <c r="C37" s="480"/>
      <c r="D37" s="480"/>
      <c r="E37" s="480"/>
      <c r="F37" s="480"/>
      <c r="G37" s="480"/>
      <c r="H37" s="480"/>
      <c r="I37" s="480"/>
      <c r="J37" s="480"/>
      <c r="K37" s="480"/>
      <c r="L37" s="480"/>
      <c r="M37" s="480"/>
      <c r="N37" s="480"/>
      <c r="O37" s="480"/>
      <c r="P37" s="480"/>
      <c r="Q37" s="480"/>
      <c r="R37" s="480"/>
    </row>
    <row r="38" spans="1:18" s="62" customFormat="1" ht="84.75" customHeight="1" x14ac:dyDescent="0.25">
      <c r="A38" s="33"/>
      <c r="B38" s="478" t="s">
        <v>198</v>
      </c>
      <c r="C38" s="479"/>
      <c r="D38" s="479"/>
      <c r="E38" s="479"/>
      <c r="F38" s="479"/>
      <c r="G38" s="479"/>
      <c r="H38" s="479"/>
      <c r="I38" s="479"/>
      <c r="J38" s="479"/>
      <c r="K38" s="479"/>
      <c r="L38" s="479"/>
      <c r="M38" s="479"/>
      <c r="N38" s="479"/>
      <c r="O38" s="479"/>
      <c r="P38" s="479"/>
      <c r="Q38" s="479"/>
      <c r="R38" s="479"/>
    </row>
    <row r="39" spans="1:18" ht="25.5" customHeight="1" x14ac:dyDescent="0.25">
      <c r="B39" s="480" t="s">
        <v>33</v>
      </c>
      <c r="C39" s="480"/>
      <c r="D39" s="480"/>
      <c r="E39" s="480"/>
      <c r="F39" s="480"/>
      <c r="G39" s="480"/>
      <c r="H39" s="480"/>
      <c r="I39" s="480"/>
      <c r="J39" s="480"/>
      <c r="K39" s="480"/>
      <c r="L39" s="480"/>
      <c r="M39" s="480"/>
      <c r="N39" s="480"/>
      <c r="O39" s="480"/>
      <c r="P39" s="480"/>
      <c r="Q39" s="480"/>
      <c r="R39" s="480"/>
    </row>
    <row r="40" spans="1:18" ht="30.75" customHeight="1" x14ac:dyDescent="0.25">
      <c r="A40" s="61"/>
      <c r="B40" s="471" t="s">
        <v>199</v>
      </c>
      <c r="C40" s="471"/>
      <c r="D40" s="471"/>
      <c r="E40" s="471"/>
      <c r="F40" s="471"/>
      <c r="G40" s="471"/>
      <c r="H40" s="471"/>
      <c r="I40" s="471"/>
      <c r="J40" s="471"/>
      <c r="K40" s="471"/>
      <c r="L40" s="471"/>
      <c r="M40" s="471"/>
      <c r="N40" s="471"/>
      <c r="O40" s="471"/>
      <c r="P40" s="471"/>
      <c r="Q40" s="471"/>
      <c r="R40" s="471"/>
    </row>
  </sheetData>
  <sheetProtection algorithmName="SHA-512" hashValue="pAG3Fq6G5M8M4MrBlLN6yYMgQWeAE72OCmU3koCIUkmerdCYPOa3K9y/+L5iVpOjvDrsKvZMsn2G1ngJrG4Hrw==" saltValue="Oo1e8lMC02xaou719MEP5A==" spinCount="100000" sheet="1" formatCells="0" formatColumns="0" formatRows="0" insertColumns="0" insertRows="0" insertHyperlinks="0" deleteColumns="0" deleteRows="0" sort="0" autoFilter="0" pivotTables="0"/>
  <mergeCells count="32">
    <mergeCell ref="H27:J27"/>
    <mergeCell ref="B35:R35"/>
    <mergeCell ref="B36:R36"/>
    <mergeCell ref="B33:R33"/>
    <mergeCell ref="B37:R37"/>
    <mergeCell ref="B28:R28"/>
    <mergeCell ref="B29:R29"/>
    <mergeCell ref="B30:R30"/>
    <mergeCell ref="B31:R31"/>
    <mergeCell ref="B32:R32"/>
    <mergeCell ref="B3:R3"/>
    <mergeCell ref="B6:G6"/>
    <mergeCell ref="B8:R8"/>
    <mergeCell ref="B9:R9"/>
    <mergeCell ref="B20:R20"/>
    <mergeCell ref="B15:R15"/>
    <mergeCell ref="B40:R40"/>
    <mergeCell ref="B12:R12"/>
    <mergeCell ref="B17:R17"/>
    <mergeCell ref="B18:R18"/>
    <mergeCell ref="B34:R34"/>
    <mergeCell ref="B38:R38"/>
    <mergeCell ref="B39:R39"/>
    <mergeCell ref="B21:R21"/>
    <mergeCell ref="B22:R22"/>
    <mergeCell ref="B23:R23"/>
    <mergeCell ref="B24:R24"/>
    <mergeCell ref="B25:R25"/>
    <mergeCell ref="E26:G26"/>
    <mergeCell ref="H26:J26"/>
    <mergeCell ref="Q26:R27"/>
    <mergeCell ref="E27:G27"/>
  </mergeCells>
  <phoneticPr fontId="54" type="noConversion"/>
  <hyperlinks>
    <hyperlink ref="B6" r:id="rId1" xr:uid="{DF0AE9E5-2ACF-43E0-B35B-97C22E8CBE2B}"/>
  </hyperlinks>
  <pageMargins left="0.11811023622047245" right="0.11811023622047245" top="0.55118110236220474" bottom="0.55118110236220474"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1:J34"/>
  <sheetViews>
    <sheetView showGridLines="0" topLeftCell="A2" zoomScaleNormal="100" workbookViewId="0">
      <selection activeCell="B2" sqref="B2:D2"/>
    </sheetView>
  </sheetViews>
  <sheetFormatPr defaultColWidth="9.140625" defaultRowHeight="15" x14ac:dyDescent="0.25"/>
  <cols>
    <col min="1" max="1" width="1.28515625" style="33" customWidth="1"/>
    <col min="2" max="2" width="60.28515625" style="33" customWidth="1"/>
    <col min="3" max="4" width="20.7109375" style="33" customWidth="1"/>
    <col min="5" max="7" width="18.28515625" style="33" customWidth="1"/>
    <col min="8" max="8" width="18.140625" style="33" customWidth="1"/>
    <col min="9" max="16384" width="9.140625" style="33"/>
  </cols>
  <sheetData>
    <row r="1" spans="2:7" ht="61.5" customHeight="1" x14ac:dyDescent="0.25"/>
    <row r="2" spans="2:7" ht="28.5" customHeight="1" x14ac:dyDescent="0.25">
      <c r="B2" s="502" t="s">
        <v>200</v>
      </c>
      <c r="C2" s="502"/>
      <c r="D2" s="502"/>
      <c r="E2" s="502"/>
      <c r="F2" s="502"/>
      <c r="G2" s="502"/>
    </row>
    <row r="3" spans="2:7" ht="28.5" customHeight="1" x14ac:dyDescent="0.25">
      <c r="B3" s="503" t="s">
        <v>79</v>
      </c>
      <c r="C3" s="503"/>
      <c r="D3" s="503"/>
      <c r="E3" s="503"/>
      <c r="F3" s="503"/>
      <c r="G3" s="503"/>
    </row>
    <row r="5" spans="2:7" s="32" customFormat="1" ht="30.75" customHeight="1" x14ac:dyDescent="0.25">
      <c r="B5" s="209" t="s">
        <v>201</v>
      </c>
      <c r="C5" s="506"/>
      <c r="D5" s="507"/>
      <c r="E5" s="239"/>
      <c r="F5" s="504"/>
      <c r="G5" s="505"/>
    </row>
    <row r="6" spans="2:7" x14ac:dyDescent="0.25">
      <c r="B6" s="108"/>
    </row>
    <row r="7" spans="2:7" x14ac:dyDescent="0.25">
      <c r="B7" s="108"/>
    </row>
    <row r="8" spans="2:7" x14ac:dyDescent="0.25">
      <c r="B8" s="108"/>
    </row>
    <row r="9" spans="2:7" ht="18.75" customHeight="1" x14ac:dyDescent="0.25">
      <c r="B9" s="109" t="s">
        <v>80</v>
      </c>
      <c r="C9" s="236"/>
      <c r="D9" s="237"/>
    </row>
    <row r="10" spans="2:7" ht="18.75" customHeight="1" x14ac:dyDescent="0.25">
      <c r="B10" s="238" t="s">
        <v>202</v>
      </c>
      <c r="C10" s="338"/>
      <c r="D10" s="261"/>
    </row>
    <row r="11" spans="2:7" ht="18.75" customHeight="1" x14ac:dyDescent="0.25">
      <c r="B11" s="30" t="s">
        <v>206</v>
      </c>
      <c r="C11" s="341"/>
      <c r="D11" s="261"/>
    </row>
    <row r="12" spans="2:7" ht="18.75" customHeight="1" x14ac:dyDescent="0.25">
      <c r="B12" s="30" t="s">
        <v>203</v>
      </c>
      <c r="C12" s="339"/>
      <c r="D12" s="261"/>
    </row>
    <row r="13" spans="2:7" ht="18.75" customHeight="1" x14ac:dyDescent="0.25">
      <c r="B13" s="30" t="s">
        <v>204</v>
      </c>
      <c r="C13" s="339"/>
      <c r="D13" s="261"/>
    </row>
    <row r="14" spans="2:7" ht="18.75" customHeight="1" x14ac:dyDescent="0.25">
      <c r="B14" s="111" t="s">
        <v>205</v>
      </c>
      <c r="C14" s="340"/>
      <c r="D14" s="261"/>
    </row>
    <row r="15" spans="2:7" x14ac:dyDescent="0.25">
      <c r="B15" s="108"/>
    </row>
    <row r="16" spans="2:7" x14ac:dyDescent="0.25">
      <c r="B16" s="108"/>
    </row>
    <row r="17" spans="2:10" ht="18" customHeight="1" x14ac:dyDescent="0.25">
      <c r="B17" s="108"/>
      <c r="C17" s="499"/>
      <c r="D17" s="500"/>
      <c r="E17" s="500"/>
      <c r="F17" s="500"/>
      <c r="G17" s="500"/>
      <c r="H17" s="501"/>
    </row>
    <row r="18" spans="2:10" ht="24.95" customHeight="1" x14ac:dyDescent="0.25">
      <c r="B18" s="109" t="s">
        <v>80</v>
      </c>
      <c r="C18" s="240" t="s">
        <v>120</v>
      </c>
      <c r="D18" s="241" t="s">
        <v>1</v>
      </c>
      <c r="E18" s="241" t="s">
        <v>119</v>
      </c>
      <c r="F18" s="241" t="s">
        <v>0</v>
      </c>
      <c r="G18" s="240" t="s">
        <v>117</v>
      </c>
      <c r="H18" s="241" t="s">
        <v>118</v>
      </c>
      <c r="J18" s="128"/>
    </row>
    <row r="19" spans="2:10" ht="18" customHeight="1" x14ac:dyDescent="0.25">
      <c r="B19" s="111" t="s">
        <v>77</v>
      </c>
      <c r="C19" s="112"/>
      <c r="D19" s="112"/>
      <c r="E19" s="112"/>
      <c r="F19" s="112"/>
      <c r="G19" s="112"/>
      <c r="H19" s="112"/>
    </row>
    <row r="20" spans="2:10" ht="18" customHeight="1" x14ac:dyDescent="0.25">
      <c r="B20" s="108"/>
    </row>
    <row r="21" spans="2:10" ht="18" customHeight="1" x14ac:dyDescent="0.25">
      <c r="B21" s="113" t="s">
        <v>81</v>
      </c>
    </row>
    <row r="22" spans="2:10" ht="18" customHeight="1" x14ac:dyDescent="0.25">
      <c r="B22" s="242" t="s">
        <v>207</v>
      </c>
      <c r="C22" s="243"/>
    </row>
    <row r="23" spans="2:10" ht="18" customHeight="1" x14ac:dyDescent="0.25">
      <c r="B23" s="30" t="s">
        <v>2</v>
      </c>
      <c r="C23" s="110"/>
    </row>
    <row r="24" spans="2:10" ht="18" customHeight="1" x14ac:dyDescent="0.25">
      <c r="B24" s="30" t="s">
        <v>3</v>
      </c>
      <c r="C24" s="110"/>
    </row>
    <row r="25" spans="2:10" ht="18" customHeight="1" x14ac:dyDescent="0.25">
      <c r="B25" s="242" t="s">
        <v>208</v>
      </c>
      <c r="C25" s="243"/>
    </row>
    <row r="26" spans="2:10" ht="18" customHeight="1" x14ac:dyDescent="0.25">
      <c r="B26" s="31"/>
    </row>
    <row r="27" spans="2:10" s="32" customFormat="1" ht="28.5" customHeight="1" x14ac:dyDescent="0.25">
      <c r="B27" s="35" t="s">
        <v>82</v>
      </c>
      <c r="C27" s="240" t="s">
        <v>120</v>
      </c>
      <c r="D27" s="241" t="s">
        <v>1</v>
      </c>
      <c r="E27" s="241" t="s">
        <v>119</v>
      </c>
      <c r="F27" s="241" t="s">
        <v>0</v>
      </c>
      <c r="G27" s="240" t="s">
        <v>117</v>
      </c>
      <c r="H27" s="241" t="s">
        <v>118</v>
      </c>
    </row>
    <row r="28" spans="2:10" ht="18" customHeight="1" x14ac:dyDescent="0.25">
      <c r="B28" s="114" t="s">
        <v>83</v>
      </c>
      <c r="C28" s="97">
        <f>'Salaries &amp; Overheads'!I45</f>
        <v>0</v>
      </c>
      <c r="D28" s="97">
        <f>'Travel &amp; Subsistence'!K226</f>
        <v>0</v>
      </c>
      <c r="E28" s="97">
        <f>'Trade Fair'!I51</f>
        <v>0</v>
      </c>
      <c r="F28" s="97">
        <f>Promotional!H37</f>
        <v>0</v>
      </c>
      <c r="G28" s="97">
        <f>'Org Training Programmes'!K114</f>
        <v>0</v>
      </c>
      <c r="H28" s="97">
        <f>Rent!I26</f>
        <v>0</v>
      </c>
    </row>
    <row r="29" spans="2:10" ht="18" customHeight="1" x14ac:dyDescent="0.25">
      <c r="B29" s="30"/>
      <c r="C29" s="98"/>
      <c r="D29" s="98"/>
      <c r="E29" s="98"/>
      <c r="F29" s="98"/>
      <c r="G29" s="98"/>
    </row>
    <row r="30" spans="2:10" ht="18" customHeight="1" x14ac:dyDescent="0.25">
      <c r="B30" s="35" t="s">
        <v>84</v>
      </c>
      <c r="C30" s="497">
        <v>0.5</v>
      </c>
      <c r="D30" s="498"/>
    </row>
    <row r="31" spans="2:10" ht="18" customHeight="1" x14ac:dyDescent="0.25">
      <c r="B31" s="30" t="s">
        <v>85</v>
      </c>
      <c r="C31" s="244">
        <f>C28*C30</f>
        <v>0</v>
      </c>
      <c r="D31" s="244">
        <f>D28*C30</f>
        <v>0</v>
      </c>
      <c r="E31" s="119">
        <f>E28*C30</f>
        <v>0</v>
      </c>
      <c r="F31" s="119">
        <f>F28*C30</f>
        <v>0</v>
      </c>
      <c r="G31" s="119">
        <f>G28*C30</f>
        <v>0</v>
      </c>
      <c r="H31" s="120">
        <f>H28*C30</f>
        <v>0</v>
      </c>
    </row>
    <row r="32" spans="2:10" ht="18" customHeight="1" x14ac:dyDescent="0.25">
      <c r="C32" s="29"/>
      <c r="D32" s="29"/>
    </row>
    <row r="33" spans="2:3" ht="18" customHeight="1" x14ac:dyDescent="0.25">
      <c r="B33" s="115" t="s">
        <v>86</v>
      </c>
      <c r="C33" s="116">
        <f>SUM(C31:H31)</f>
        <v>0</v>
      </c>
    </row>
    <row r="34" spans="2:3" ht="18" customHeight="1" x14ac:dyDescent="0.25"/>
  </sheetData>
  <mergeCells count="8">
    <mergeCell ref="C30:D30"/>
    <mergeCell ref="C17:H17"/>
    <mergeCell ref="B2:D2"/>
    <mergeCell ref="B3:D3"/>
    <mergeCell ref="F5:G5"/>
    <mergeCell ref="E2:G2"/>
    <mergeCell ref="E3:G3"/>
    <mergeCell ref="C5:D5"/>
  </mergeCells>
  <dataValidations count="2">
    <dataValidation type="list" allowBlank="1" showInputMessage="1" showErrorMessage="1" sqref="C22" xr:uid="{873B6D17-38D6-4823-985C-76D2816B7F65}">
      <formula1>"1st, 2nd, 3rd, 4th"</formula1>
    </dataValidation>
    <dataValidation type="list" allowBlank="1" showInputMessage="1" showErrorMessage="1" sqref="C25" xr:uid="{C8506437-841C-408C-BCAF-A1496E187332}">
      <formula1>"Yes, No"</formula1>
    </dataValidation>
  </dataValidations>
  <pageMargins left="0.23622047244094491" right="0.23622047244094491"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6"/>
  <sheetViews>
    <sheetView showGridLines="0" tabSelected="1" topLeftCell="A31" zoomScaleNormal="100" workbookViewId="0">
      <selection activeCell="B33" sqref="B33:E33"/>
    </sheetView>
  </sheetViews>
  <sheetFormatPr defaultColWidth="9.140625" defaultRowHeight="15" x14ac:dyDescent="0.25"/>
  <cols>
    <col min="1" max="1" width="2.85546875" style="33" customWidth="1"/>
    <col min="2" max="2" width="36" style="33" customWidth="1"/>
    <col min="3" max="3" width="19.140625" style="33" customWidth="1"/>
    <col min="4" max="4" width="36.85546875" style="33" customWidth="1"/>
    <col min="5" max="5" width="20.140625" style="33" customWidth="1"/>
    <col min="6" max="8" width="9.140625" style="33"/>
    <col min="9" max="9" width="61.140625" style="33" customWidth="1"/>
    <col min="10" max="16384" width="9.140625" style="33"/>
  </cols>
  <sheetData>
    <row r="1" spans="2:5" ht="33.950000000000003" customHeight="1" x14ac:dyDescent="0.25"/>
    <row r="2" spans="2:5" ht="15" customHeight="1" x14ac:dyDescent="0.25"/>
    <row r="3" spans="2:5" x14ac:dyDescent="0.25">
      <c r="B3" s="39"/>
      <c r="C3" s="40"/>
      <c r="D3" s="40"/>
      <c r="E3" s="38"/>
    </row>
    <row r="4" spans="2:5" x14ac:dyDescent="0.25">
      <c r="B4" s="41" t="s">
        <v>29</v>
      </c>
      <c r="C4" s="40"/>
      <c r="D4" s="40"/>
      <c r="E4" s="38"/>
    </row>
    <row r="5" spans="2:5" ht="20.100000000000001" customHeight="1" x14ac:dyDescent="0.25">
      <c r="B5" s="37" t="s">
        <v>209</v>
      </c>
      <c r="C5" s="527"/>
      <c r="D5" s="528"/>
      <c r="E5" s="38"/>
    </row>
    <row r="6" spans="2:5" ht="20.100000000000001" customHeight="1" x14ac:dyDescent="0.25">
      <c r="B6" s="37" t="s">
        <v>210</v>
      </c>
      <c r="C6" s="539"/>
      <c r="D6" s="540"/>
      <c r="E6" s="38"/>
    </row>
    <row r="7" spans="2:5" ht="20.100000000000001" customHeight="1" x14ac:dyDescent="0.25">
      <c r="B7" s="37" t="s">
        <v>211</v>
      </c>
      <c r="C7" s="529" t="str">
        <f>IF('Claim Summary'!$C$5&lt;&gt;0,'Claim Summary'!$C$5,"")</f>
        <v/>
      </c>
      <c r="D7" s="530"/>
      <c r="E7" s="537" t="s">
        <v>115</v>
      </c>
    </row>
    <row r="8" spans="2:5" ht="29.25" customHeight="1" x14ac:dyDescent="0.25">
      <c r="B8" s="37" t="s">
        <v>212</v>
      </c>
      <c r="C8" s="529" t="str">
        <f>IF('Claim Summary'!$C$10&lt;&gt;0,'Claim Summary'!$C$10,"")</f>
        <v/>
      </c>
      <c r="D8" s="530"/>
      <c r="E8" s="538"/>
    </row>
    <row r="9" spans="2:5" s="43" customFormat="1" ht="12.75" x14ac:dyDescent="0.2">
      <c r="B9" s="42"/>
    </row>
    <row r="10" spans="2:5" s="45" customFormat="1" ht="12.75" x14ac:dyDescent="0.2">
      <c r="B10" s="44" t="s">
        <v>141</v>
      </c>
    </row>
    <row r="11" spans="2:5" s="46" customFormat="1" ht="12.75" x14ac:dyDescent="0.2">
      <c r="B11" s="44" t="s">
        <v>30</v>
      </c>
    </row>
    <row r="12" spans="2:5" s="45" customFormat="1" ht="12.75" x14ac:dyDescent="0.2">
      <c r="B12" s="44"/>
    </row>
    <row r="13" spans="2:5" s="43" customFormat="1" ht="12.75" x14ac:dyDescent="0.2">
      <c r="B13" s="531" t="s">
        <v>78</v>
      </c>
      <c r="C13" s="521" t="s">
        <v>31</v>
      </c>
      <c r="D13" s="521"/>
      <c r="E13" s="533" t="s">
        <v>32</v>
      </c>
    </row>
    <row r="14" spans="2:5" s="43" customFormat="1" ht="12.75" x14ac:dyDescent="0.2">
      <c r="B14" s="532"/>
      <c r="C14" s="522"/>
      <c r="D14" s="522"/>
      <c r="E14" s="534"/>
    </row>
    <row r="15" spans="2:5" ht="45" customHeight="1" x14ac:dyDescent="0.25">
      <c r="B15" s="231" t="s">
        <v>33</v>
      </c>
      <c r="C15" s="542" t="s">
        <v>213</v>
      </c>
      <c r="D15" s="543"/>
      <c r="E15" s="48" t="s">
        <v>34</v>
      </c>
    </row>
    <row r="16" spans="2:5" s="43" customFormat="1" ht="113.25" customHeight="1" x14ac:dyDescent="0.2">
      <c r="B16" s="54" t="s">
        <v>41</v>
      </c>
      <c r="C16" s="541" t="s">
        <v>214</v>
      </c>
      <c r="D16" s="541"/>
      <c r="E16" s="48" t="s">
        <v>34</v>
      </c>
    </row>
    <row r="17" spans="2:9" s="43" customFormat="1" ht="39.950000000000003" customHeight="1" x14ac:dyDescent="0.2">
      <c r="B17" s="47" t="s">
        <v>68</v>
      </c>
      <c r="C17" s="535" t="s">
        <v>70</v>
      </c>
      <c r="D17" s="536"/>
      <c r="E17" s="48" t="s">
        <v>34</v>
      </c>
    </row>
    <row r="18" spans="2:9" ht="50.1" customHeight="1" x14ac:dyDescent="0.25">
      <c r="B18" s="509" t="s">
        <v>37</v>
      </c>
      <c r="C18" s="508" t="s">
        <v>38</v>
      </c>
      <c r="D18" s="508"/>
      <c r="E18" s="544" t="s">
        <v>34</v>
      </c>
    </row>
    <row r="19" spans="2:9" ht="24.95" customHeight="1" x14ac:dyDescent="0.25">
      <c r="B19" s="547"/>
      <c r="C19" s="50" t="s">
        <v>39</v>
      </c>
      <c r="D19" s="51"/>
      <c r="E19" s="545"/>
    </row>
    <row r="20" spans="2:9" ht="24.95" customHeight="1" x14ac:dyDescent="0.25">
      <c r="B20" s="547"/>
      <c r="C20" s="50" t="s">
        <v>40</v>
      </c>
      <c r="D20" s="51"/>
      <c r="E20" s="545"/>
    </row>
    <row r="21" spans="2:9" ht="24.95" customHeight="1" x14ac:dyDescent="0.25">
      <c r="B21" s="548"/>
      <c r="C21" s="52"/>
      <c r="D21" s="53"/>
      <c r="E21" s="546"/>
    </row>
    <row r="22" spans="2:9" ht="105" customHeight="1" x14ac:dyDescent="0.25">
      <c r="B22" s="509" t="s">
        <v>42</v>
      </c>
      <c r="C22" s="512" t="s">
        <v>43</v>
      </c>
      <c r="D22" s="513"/>
      <c r="E22" s="514" t="s">
        <v>44</v>
      </c>
    </row>
    <row r="23" spans="2:9" ht="20.100000000000001" customHeight="1" x14ac:dyDescent="0.25">
      <c r="B23" s="510"/>
      <c r="C23" s="517" t="s">
        <v>45</v>
      </c>
      <c r="D23" s="518"/>
      <c r="E23" s="515"/>
    </row>
    <row r="24" spans="2:9" ht="90" customHeight="1" x14ac:dyDescent="0.25">
      <c r="B24" s="511"/>
      <c r="C24" s="519" t="s">
        <v>46</v>
      </c>
      <c r="D24" s="520"/>
      <c r="E24" s="516"/>
      <c r="I24" s="55"/>
    </row>
    <row r="25" spans="2:9" s="43" customFormat="1" ht="12.75" x14ac:dyDescent="0.2">
      <c r="B25" s="44"/>
    </row>
    <row r="26" spans="2:9" s="43" customFormat="1" ht="12.75" x14ac:dyDescent="0.2">
      <c r="B26" s="44"/>
    </row>
    <row r="27" spans="2:9" s="43" customFormat="1" ht="12.75" customHeight="1" x14ac:dyDescent="0.2">
      <c r="B27" s="531" t="s">
        <v>120</v>
      </c>
      <c r="C27" s="521" t="s">
        <v>31</v>
      </c>
      <c r="D27" s="521"/>
      <c r="E27" s="533" t="s">
        <v>32</v>
      </c>
    </row>
    <row r="28" spans="2:9" s="43" customFormat="1" ht="12.6" customHeight="1" x14ac:dyDescent="0.2">
      <c r="B28" s="532"/>
      <c r="C28" s="522"/>
      <c r="D28" s="522"/>
      <c r="E28" s="534"/>
    </row>
    <row r="29" spans="2:9" s="43" customFormat="1" ht="187.5" customHeight="1" x14ac:dyDescent="0.2">
      <c r="B29" s="49" t="s">
        <v>215</v>
      </c>
      <c r="C29" s="525" t="s">
        <v>220</v>
      </c>
      <c r="D29" s="526"/>
      <c r="E29" s="48" t="s">
        <v>34</v>
      </c>
    </row>
    <row r="30" spans="2:9" s="43" customFormat="1" ht="84" customHeight="1" x14ac:dyDescent="0.2">
      <c r="B30" s="49" t="s">
        <v>217</v>
      </c>
      <c r="C30" s="524" t="s">
        <v>218</v>
      </c>
      <c r="D30" s="524"/>
      <c r="E30" s="48" t="s">
        <v>34</v>
      </c>
    </row>
    <row r="31" spans="2:9" s="249" customFormat="1" ht="99.75" customHeight="1" x14ac:dyDescent="0.2">
      <c r="B31" s="49" t="s">
        <v>36</v>
      </c>
      <c r="C31" s="523" t="s">
        <v>219</v>
      </c>
      <c r="D31" s="523"/>
      <c r="E31" s="251" t="s">
        <v>34</v>
      </c>
    </row>
    <row r="32" spans="2:9" s="43" customFormat="1" ht="158.25" customHeight="1" x14ac:dyDescent="0.2">
      <c r="B32" s="49" t="s">
        <v>216</v>
      </c>
      <c r="C32" s="523" t="s">
        <v>227</v>
      </c>
      <c r="D32" s="523"/>
      <c r="E32" s="48" t="s">
        <v>34</v>
      </c>
    </row>
    <row r="33" spans="2:5" s="249" customFormat="1" ht="63.75" customHeight="1" x14ac:dyDescent="0.2">
      <c r="B33" s="259" t="s">
        <v>250</v>
      </c>
      <c r="C33" s="691" t="s">
        <v>251</v>
      </c>
      <c r="D33" s="692"/>
      <c r="E33" s="258" t="s">
        <v>34</v>
      </c>
    </row>
    <row r="34" spans="2:5" s="43" customFormat="1" ht="12.75" x14ac:dyDescent="0.2">
      <c r="B34" s="44"/>
    </row>
    <row r="35" spans="2:5" s="249" customFormat="1" ht="12.75" customHeight="1" x14ac:dyDescent="0.2">
      <c r="B35" s="551" t="s">
        <v>1</v>
      </c>
      <c r="C35" s="521" t="s">
        <v>31</v>
      </c>
      <c r="D35" s="521"/>
      <c r="E35" s="533" t="s">
        <v>32</v>
      </c>
    </row>
    <row r="36" spans="2:5" s="249" customFormat="1" ht="12.75" x14ac:dyDescent="0.2">
      <c r="B36" s="552"/>
      <c r="C36" s="522"/>
      <c r="D36" s="522"/>
      <c r="E36" s="534"/>
    </row>
    <row r="37" spans="2:5" s="249" customFormat="1" ht="250.5" customHeight="1" x14ac:dyDescent="0.2">
      <c r="B37" s="245" t="s">
        <v>36</v>
      </c>
      <c r="C37" s="523" t="s">
        <v>221</v>
      </c>
      <c r="D37" s="523"/>
      <c r="E37" s="248" t="s">
        <v>34</v>
      </c>
    </row>
    <row r="38" spans="2:5" s="249" customFormat="1" ht="12.75" x14ac:dyDescent="0.2">
      <c r="B38" s="250"/>
    </row>
    <row r="39" spans="2:5" s="249" customFormat="1" ht="12.75" x14ac:dyDescent="0.2">
      <c r="B39" s="531" t="s">
        <v>143</v>
      </c>
      <c r="C39" s="521"/>
      <c r="D39" s="521"/>
      <c r="E39" s="533" t="s">
        <v>32</v>
      </c>
    </row>
    <row r="40" spans="2:5" s="249" customFormat="1" ht="12.75" x14ac:dyDescent="0.2">
      <c r="B40" s="532"/>
      <c r="C40" s="522"/>
      <c r="D40" s="522"/>
      <c r="E40" s="534"/>
    </row>
    <row r="41" spans="2:5" s="249" customFormat="1" ht="82.5" customHeight="1" x14ac:dyDescent="0.2">
      <c r="B41" s="47" t="s">
        <v>35</v>
      </c>
      <c r="C41" s="550" t="s">
        <v>222</v>
      </c>
      <c r="D41" s="550"/>
      <c r="E41" s="251" t="s">
        <v>34</v>
      </c>
    </row>
    <row r="42" spans="2:5" s="249" customFormat="1" ht="122.25" customHeight="1" x14ac:dyDescent="0.2">
      <c r="B42" s="49" t="s">
        <v>36</v>
      </c>
      <c r="C42" s="549" t="s">
        <v>223</v>
      </c>
      <c r="D42" s="549"/>
      <c r="E42" s="251" t="s">
        <v>34</v>
      </c>
    </row>
    <row r="43" spans="2:5" s="249" customFormat="1" ht="12.75" x14ac:dyDescent="0.2">
      <c r="B43" s="250"/>
    </row>
    <row r="44" spans="2:5" s="249" customFormat="1" ht="12.75" x14ac:dyDescent="0.2">
      <c r="B44" s="531" t="s">
        <v>0</v>
      </c>
      <c r="C44" s="521" t="s">
        <v>31</v>
      </c>
      <c r="D44" s="521"/>
      <c r="E44" s="533" t="s">
        <v>32</v>
      </c>
    </row>
    <row r="45" spans="2:5" s="249" customFormat="1" ht="12.75" x14ac:dyDescent="0.2">
      <c r="B45" s="532"/>
      <c r="C45" s="522"/>
      <c r="D45" s="522"/>
      <c r="E45" s="534"/>
    </row>
    <row r="46" spans="2:5" s="249" customFormat="1" ht="126.75" customHeight="1" x14ac:dyDescent="0.2">
      <c r="B46" s="47" t="s">
        <v>35</v>
      </c>
      <c r="C46" s="549" t="s">
        <v>224</v>
      </c>
      <c r="D46" s="549"/>
      <c r="E46" s="251" t="s">
        <v>34</v>
      </c>
    </row>
    <row r="47" spans="2:5" s="249" customFormat="1" ht="123.75" customHeight="1" x14ac:dyDescent="0.2">
      <c r="B47" s="49" t="s">
        <v>36</v>
      </c>
      <c r="C47" s="549" t="s">
        <v>223</v>
      </c>
      <c r="D47" s="549"/>
      <c r="E47" s="251" t="s">
        <v>34</v>
      </c>
    </row>
    <row r="48" spans="2:5" s="249" customFormat="1" ht="12.75" x14ac:dyDescent="0.2">
      <c r="B48" s="250"/>
    </row>
    <row r="49" spans="2:5" s="43" customFormat="1" ht="15.75" customHeight="1" x14ac:dyDescent="0.2">
      <c r="B49" s="531" t="s">
        <v>117</v>
      </c>
      <c r="C49" s="521"/>
      <c r="D49" s="521"/>
      <c r="E49" s="533" t="s">
        <v>32</v>
      </c>
    </row>
    <row r="50" spans="2:5" s="43" customFormat="1" ht="12.75" x14ac:dyDescent="0.2">
      <c r="B50" s="532"/>
      <c r="C50" s="522"/>
      <c r="D50" s="522"/>
      <c r="E50" s="534"/>
    </row>
    <row r="51" spans="2:5" s="43" customFormat="1" ht="101.25" customHeight="1" x14ac:dyDescent="0.2">
      <c r="B51" s="47" t="s">
        <v>35</v>
      </c>
      <c r="C51" s="549" t="s">
        <v>225</v>
      </c>
      <c r="D51" s="549"/>
      <c r="E51" s="48" t="s">
        <v>34</v>
      </c>
    </row>
    <row r="52" spans="2:5" s="43" customFormat="1" ht="121.5" customHeight="1" x14ac:dyDescent="0.2">
      <c r="B52" s="259" t="s">
        <v>36</v>
      </c>
      <c r="C52" s="549" t="s">
        <v>223</v>
      </c>
      <c r="D52" s="549"/>
      <c r="E52" s="258" t="s">
        <v>34</v>
      </c>
    </row>
    <row r="53" spans="2:5" s="43" customFormat="1" ht="12.75" x14ac:dyDescent="0.2">
      <c r="B53" s="44"/>
    </row>
    <row r="54" spans="2:5" x14ac:dyDescent="0.25">
      <c r="B54" s="531" t="s">
        <v>142</v>
      </c>
      <c r="C54" s="521" t="s">
        <v>31</v>
      </c>
      <c r="D54" s="521"/>
      <c r="E54" s="533" t="s">
        <v>32</v>
      </c>
    </row>
    <row r="55" spans="2:5" x14ac:dyDescent="0.25">
      <c r="B55" s="532"/>
      <c r="C55" s="522"/>
      <c r="D55" s="522"/>
      <c r="E55" s="534"/>
    </row>
    <row r="56" spans="2:5" ht="197.25" customHeight="1" x14ac:dyDescent="0.25">
      <c r="B56" s="259" t="s">
        <v>36</v>
      </c>
      <c r="C56" s="524" t="s">
        <v>226</v>
      </c>
      <c r="D56" s="524"/>
      <c r="E56" s="258" t="s">
        <v>34</v>
      </c>
    </row>
  </sheetData>
  <mergeCells count="50">
    <mergeCell ref="C56:D56"/>
    <mergeCell ref="E44:E45"/>
    <mergeCell ref="C46:D46"/>
    <mergeCell ref="C47:D47"/>
    <mergeCell ref="C52:D52"/>
    <mergeCell ref="E35:E36"/>
    <mergeCell ref="B39:B40"/>
    <mergeCell ref="C39:D40"/>
    <mergeCell ref="E39:E40"/>
    <mergeCell ref="E54:E55"/>
    <mergeCell ref="C42:D42"/>
    <mergeCell ref="B44:B45"/>
    <mergeCell ref="C44:D45"/>
    <mergeCell ref="B49:B50"/>
    <mergeCell ref="C49:D50"/>
    <mergeCell ref="E49:E50"/>
    <mergeCell ref="C51:D51"/>
    <mergeCell ref="B54:B55"/>
    <mergeCell ref="C54:D55"/>
    <mergeCell ref="C41:D41"/>
    <mergeCell ref="B35:B36"/>
    <mergeCell ref="C5:D5"/>
    <mergeCell ref="C8:D8"/>
    <mergeCell ref="B13:B14"/>
    <mergeCell ref="C13:D14"/>
    <mergeCell ref="E27:E28"/>
    <mergeCell ref="C17:D17"/>
    <mergeCell ref="B27:B28"/>
    <mergeCell ref="C27:D28"/>
    <mergeCell ref="E13:E14"/>
    <mergeCell ref="E7:E8"/>
    <mergeCell ref="C7:D7"/>
    <mergeCell ref="C6:D6"/>
    <mergeCell ref="C16:D16"/>
    <mergeCell ref="C15:D15"/>
    <mergeCell ref="E18:E21"/>
    <mergeCell ref="B18:B21"/>
    <mergeCell ref="C35:D36"/>
    <mergeCell ref="C37:D37"/>
    <mergeCell ref="C32:D32"/>
    <mergeCell ref="C30:D30"/>
    <mergeCell ref="C29:D29"/>
    <mergeCell ref="C31:D31"/>
    <mergeCell ref="C33:D33"/>
    <mergeCell ref="C18:D18"/>
    <mergeCell ref="B22:B24"/>
    <mergeCell ref="C22:D22"/>
    <mergeCell ref="E22:E24"/>
    <mergeCell ref="C23:D23"/>
    <mergeCell ref="C24:D24"/>
  </mergeCells>
  <conditionalFormatting sqref="E15:E21">
    <cfRule type="containsText" dxfId="59" priority="25" operator="containsText" text="No">
      <formula>NOT(ISERROR(SEARCH("No",E15)))</formula>
    </cfRule>
    <cfRule type="containsText" dxfId="58" priority="26" operator="containsText" text="Yes">
      <formula>NOT(ISERROR(SEARCH("Yes",E15)))</formula>
    </cfRule>
  </conditionalFormatting>
  <conditionalFormatting sqref="E29">
    <cfRule type="containsText" dxfId="57" priority="21" operator="containsText" text="No">
      <formula>NOT(ISERROR(SEARCH("No",E29)))</formula>
    </cfRule>
    <cfRule type="containsText" dxfId="56" priority="22" operator="containsText" text="Yes">
      <formula>NOT(ISERROR(SEARCH("Yes",E29)))</formula>
    </cfRule>
  </conditionalFormatting>
  <conditionalFormatting sqref="E29:E30">
    <cfRule type="containsText" dxfId="55" priority="23" operator="containsText" text="No">
      <formula>NOT(ISERROR(SEARCH("No",E29)))</formula>
    </cfRule>
    <cfRule type="containsText" dxfId="54" priority="24" operator="containsText" text="Yes">
      <formula>NOT(ISERROR(SEARCH("Yes",E29)))</formula>
    </cfRule>
  </conditionalFormatting>
  <conditionalFormatting sqref="E30">
    <cfRule type="containsText" dxfId="53" priority="37" operator="containsText" text="No">
      <formula>NOT(ISERROR(SEARCH("No",E30)))</formula>
    </cfRule>
    <cfRule type="containsText" dxfId="52" priority="38" operator="containsText" text="Yes">
      <formula>NOT(ISERROR(SEARCH("Yes",E30)))</formula>
    </cfRule>
  </conditionalFormatting>
  <conditionalFormatting sqref="E31:E33">
    <cfRule type="containsText" dxfId="51" priority="19" operator="containsText" text="No">
      <formula>NOT(ISERROR(SEARCH("No",E31)))</formula>
    </cfRule>
    <cfRule type="containsText" dxfId="50" priority="20" operator="containsText" text="Yes">
      <formula>NOT(ISERROR(SEARCH("Yes",E31)))</formula>
    </cfRule>
  </conditionalFormatting>
  <conditionalFormatting sqref="E37">
    <cfRule type="containsText" dxfId="49" priority="17" operator="containsText" text="No">
      <formula>NOT(ISERROR(SEARCH("No",E37)))</formula>
    </cfRule>
    <cfRule type="containsText" dxfId="48" priority="18" operator="containsText" text="Yes">
      <formula>NOT(ISERROR(SEARCH("Yes",E37)))</formula>
    </cfRule>
  </conditionalFormatting>
  <conditionalFormatting sqref="E41:E42">
    <cfRule type="containsText" dxfId="47" priority="7" operator="containsText" text="No">
      <formula>NOT(ISERROR(SEARCH("No",E41)))</formula>
    </cfRule>
    <cfRule type="containsText" dxfId="46" priority="8" operator="containsText" text="Yes">
      <formula>NOT(ISERROR(SEARCH("Yes",E41)))</formula>
    </cfRule>
  </conditionalFormatting>
  <conditionalFormatting sqref="E42">
    <cfRule type="containsText" dxfId="45" priority="15" operator="containsText" text="No">
      <formula>NOT(ISERROR(SEARCH("No",E42)))</formula>
    </cfRule>
    <cfRule type="containsText" dxfId="44" priority="16" operator="containsText" text="Yes">
      <formula>NOT(ISERROR(SEARCH("Yes",E42)))</formula>
    </cfRule>
  </conditionalFormatting>
  <conditionalFormatting sqref="E46:E47">
    <cfRule type="containsText" dxfId="43" priority="9" operator="containsText" text="No">
      <formula>NOT(ISERROR(SEARCH("No",E46)))</formula>
    </cfRule>
    <cfRule type="containsText" dxfId="42" priority="10" operator="containsText" text="Yes">
      <formula>NOT(ISERROR(SEARCH("Yes",E46)))</formula>
    </cfRule>
  </conditionalFormatting>
  <conditionalFormatting sqref="E51:E52">
    <cfRule type="containsText" dxfId="41" priority="5" operator="containsText" text="No">
      <formula>NOT(ISERROR(SEARCH("No",E51)))</formula>
    </cfRule>
    <cfRule type="containsText" dxfId="40" priority="6" operator="containsText" text="Yes">
      <formula>NOT(ISERROR(SEARCH("Yes",E51)))</formula>
    </cfRule>
  </conditionalFormatting>
  <conditionalFormatting sqref="E52">
    <cfRule type="containsText" dxfId="39" priority="3" operator="containsText" text="No">
      <formula>NOT(ISERROR(SEARCH("No",E52)))</formula>
    </cfRule>
    <cfRule type="containsText" dxfId="38" priority="4" operator="containsText" text="Yes">
      <formula>NOT(ISERROR(SEARCH("Yes",E52)))</formula>
    </cfRule>
  </conditionalFormatting>
  <conditionalFormatting sqref="E56">
    <cfRule type="containsText" dxfId="37" priority="1" operator="containsText" text="No">
      <formula>NOT(ISERROR(SEARCH("No",E56)))</formula>
    </cfRule>
    <cfRule type="containsText" dxfId="36" priority="2" operator="containsText" text="Yes">
      <formula>NOT(ISERROR(SEARCH("Yes",E56)))</formula>
    </cfRule>
  </conditionalFormatting>
  <dataValidations count="2">
    <dataValidation type="list" allowBlank="1" showInputMessage="1" showErrorMessage="1" sqref="E46:E47 E15:E16 E18:E21 E56 E37 E41:E42 E51:E52 E29:E33" xr:uid="{E70D2FF6-4119-4C4F-A0DA-2ABA8BDC8100}">
      <formula1>"Please confirm…,Yes"</formula1>
    </dataValidation>
    <dataValidation type="list" allowBlank="1" showInputMessage="1" showErrorMessage="1" sqref="E17" xr:uid="{B78C4A4E-5508-4FD1-A4B5-F4AB56ADC4E9}">
      <formula1>"Please confirm…,Yes, N/A Grant Approved is &lt; €400k"</formula1>
    </dataValidation>
  </dataValidations>
  <hyperlinks>
    <hyperlink ref="C23" r:id="rId1" xr:uid="{C80F85FC-30C9-4257-A9AD-0FF3F3A4FD27}"/>
  </hyperlinks>
  <pageMargins left="0.31496062992125984" right="0.31496062992125984" top="0.27559055118110237" bottom="0.27559055118110237" header="0.11811023622047245" footer="0.11811023622047245"/>
  <pageSetup paperSize="9" scale="8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20C8-8AD4-4C04-848D-3A63FB4B6645}">
  <sheetPr>
    <tabColor rgb="FF0563C1"/>
    <pageSetUpPr fitToPage="1"/>
  </sheetPr>
  <dimension ref="A1:X46"/>
  <sheetViews>
    <sheetView showGridLines="0" zoomScaleNormal="100" workbookViewId="0">
      <selection activeCell="B10" sqref="B10"/>
    </sheetView>
  </sheetViews>
  <sheetFormatPr defaultColWidth="9.140625" defaultRowHeight="15" x14ac:dyDescent="0.25"/>
  <cols>
    <col min="1" max="1" width="6" style="124" customWidth="1"/>
    <col min="2" max="2" width="14.5703125" style="32" customWidth="1"/>
    <col min="3" max="3" width="38.7109375" style="32" customWidth="1"/>
    <col min="4" max="5" width="13.85546875" style="124" customWidth="1"/>
    <col min="6" max="6" width="48.140625" style="32" customWidth="1"/>
    <col min="7" max="7" width="20.28515625" style="124" customWidth="1"/>
    <col min="8" max="8" width="15.7109375" style="32" customWidth="1"/>
    <col min="9" max="9" width="14.28515625" style="32" customWidth="1"/>
    <col min="10" max="10" width="10.5703125" style="32" customWidth="1"/>
    <col min="11" max="11" width="2.7109375" style="32" customWidth="1"/>
    <col min="12" max="12" width="19" style="32" customWidth="1"/>
    <col min="13" max="13" width="18.7109375" style="32" customWidth="1"/>
    <col min="14" max="14" width="20.7109375" style="32" customWidth="1"/>
    <col min="15" max="15" width="18.7109375" style="32" customWidth="1"/>
    <col min="16" max="16" width="45.7109375" style="32" customWidth="1"/>
    <col min="17" max="17" width="18.7109375" style="32" customWidth="1"/>
    <col min="18" max="18" width="35.140625" style="32" customWidth="1"/>
    <col min="19" max="19" width="14.85546875" style="32" customWidth="1"/>
    <col min="20" max="16384" width="9.140625" style="32"/>
  </cols>
  <sheetData>
    <row r="1" spans="1:24" ht="232.5" customHeight="1" x14ac:dyDescent="0.25"/>
    <row r="3" spans="1:24" ht="19.899999999999999" customHeight="1" x14ac:dyDescent="0.25">
      <c r="C3" s="170" t="s">
        <v>96</v>
      </c>
      <c r="D3" s="560" t="str">
        <f>IF('Claim Summary'!$C$5&lt;&gt;"",'Claim Summary'!$C$5,"")</f>
        <v/>
      </c>
      <c r="E3" s="561"/>
      <c r="F3" s="562"/>
      <c r="G3" s="564"/>
      <c r="H3" s="564"/>
      <c r="I3" s="564"/>
    </row>
    <row r="4" spans="1:24" ht="19.899999999999999" customHeight="1" x14ac:dyDescent="0.25">
      <c r="C4" s="170" t="s">
        <v>97</v>
      </c>
      <c r="D4" s="560" t="str">
        <f>IF('Claim Summary'!$C$10&lt;&gt;0,'Claim Summary'!$C$10,"")</f>
        <v/>
      </c>
      <c r="E4" s="561"/>
      <c r="F4" s="562"/>
      <c r="G4" s="564"/>
      <c r="H4" s="564"/>
      <c r="I4" s="564"/>
    </row>
    <row r="5" spans="1:24" ht="15" customHeight="1" x14ac:dyDescent="0.25">
      <c r="C5" s="91"/>
      <c r="D5" s="92"/>
      <c r="E5" s="92"/>
    </row>
    <row r="6" spans="1:24" s="177" customFormat="1" ht="25.15" customHeight="1" x14ac:dyDescent="0.25">
      <c r="A6" s="553" t="s">
        <v>121</v>
      </c>
      <c r="B6" s="553"/>
      <c r="C6" s="553"/>
      <c r="D6" s="171"/>
      <c r="E6" s="171"/>
      <c r="F6" s="171"/>
      <c r="G6" s="171"/>
      <c r="H6" s="171"/>
      <c r="I6" s="171"/>
      <c r="J6" s="174"/>
      <c r="K6" s="342"/>
      <c r="L6" s="176"/>
      <c r="M6" s="172" t="s">
        <v>122</v>
      </c>
      <c r="N6" s="172"/>
      <c r="O6" s="172"/>
      <c r="P6" s="172"/>
      <c r="Q6" s="172"/>
      <c r="X6" s="83"/>
    </row>
    <row r="7" spans="1:24" s="85" customFormat="1" ht="18.75" customHeight="1" x14ac:dyDescent="0.25">
      <c r="A7" s="558" t="s">
        <v>123</v>
      </c>
      <c r="B7" s="558"/>
      <c r="C7" s="559"/>
      <c r="D7" s="559"/>
      <c r="E7" s="559"/>
      <c r="F7" s="559"/>
      <c r="G7" s="86"/>
      <c r="H7" s="86"/>
      <c r="I7" s="86"/>
      <c r="J7" s="82"/>
      <c r="K7" s="175"/>
      <c r="L7" s="82"/>
      <c r="M7" s="32"/>
      <c r="N7" s="178"/>
      <c r="O7" s="178"/>
      <c r="P7" s="179"/>
      <c r="Q7" s="178"/>
      <c r="R7" s="84"/>
      <c r="X7" s="83"/>
    </row>
    <row r="8" spans="1:24" s="252" customFormat="1" ht="18.75" customHeight="1" x14ac:dyDescent="0.25">
      <c r="A8" s="558" t="s">
        <v>228</v>
      </c>
      <c r="B8" s="558"/>
      <c r="C8" s="559"/>
      <c r="D8" s="559"/>
      <c r="E8" s="559"/>
      <c r="F8" s="559"/>
      <c r="G8" s="246"/>
      <c r="H8" s="246"/>
      <c r="I8" s="246"/>
      <c r="J8" s="253"/>
      <c r="K8" s="257"/>
      <c r="L8" s="253"/>
      <c r="M8" s="260"/>
      <c r="N8" s="247"/>
      <c r="O8" s="247"/>
      <c r="P8" s="254"/>
      <c r="Q8" s="247"/>
      <c r="R8" s="256"/>
      <c r="X8" s="255"/>
    </row>
    <row r="9" spans="1:24" s="107" customFormat="1" ht="18.75" customHeight="1" x14ac:dyDescent="0.25">
      <c r="A9" s="558" t="s">
        <v>229</v>
      </c>
      <c r="B9" s="558"/>
      <c r="C9" s="559"/>
      <c r="D9" s="559"/>
      <c r="E9" s="559"/>
      <c r="F9" s="559"/>
      <c r="G9" s="86"/>
      <c r="H9" s="86"/>
      <c r="I9" s="86"/>
      <c r="J9" s="82"/>
      <c r="K9" s="175"/>
      <c r="L9" s="82"/>
      <c r="M9" s="32"/>
      <c r="N9" s="178"/>
      <c r="P9" s="179"/>
      <c r="Q9" s="178"/>
      <c r="R9" s="82"/>
      <c r="X9" s="83"/>
    </row>
    <row r="10" spans="1:24" s="107" customFormat="1" ht="45" customHeight="1" x14ac:dyDescent="0.25">
      <c r="A10" s="463" t="s">
        <v>87</v>
      </c>
      <c r="B10" s="283" t="s">
        <v>244</v>
      </c>
      <c r="C10" s="173" t="s">
        <v>8</v>
      </c>
      <c r="D10" s="554" t="s">
        <v>125</v>
      </c>
      <c r="E10" s="554"/>
      <c r="F10" s="554"/>
      <c r="G10" s="173" t="s">
        <v>126</v>
      </c>
      <c r="H10" s="173" t="s">
        <v>127</v>
      </c>
      <c r="I10" s="173" t="s">
        <v>128</v>
      </c>
      <c r="J10" s="180"/>
      <c r="K10" s="175"/>
      <c r="M10" s="182" t="s">
        <v>248</v>
      </c>
      <c r="N10" s="183" t="s">
        <v>130</v>
      </c>
      <c r="O10" s="183" t="s">
        <v>131</v>
      </c>
      <c r="P10" s="181" t="s">
        <v>129</v>
      </c>
      <c r="Q10" s="3"/>
    </row>
    <row r="11" spans="1:24" s="107" customFormat="1" ht="15" customHeight="1" x14ac:dyDescent="0.25">
      <c r="A11" s="461">
        <v>101</v>
      </c>
      <c r="B11" s="291"/>
      <c r="C11" s="184"/>
      <c r="D11" s="555"/>
      <c r="E11" s="556"/>
      <c r="F11" s="557"/>
      <c r="G11" s="185">
        <v>0</v>
      </c>
      <c r="H11" s="186"/>
      <c r="I11" s="187">
        <f t="shared" ref="I11" si="0">G11*H11</f>
        <v>0</v>
      </c>
      <c r="J11" s="188"/>
      <c r="K11" s="175"/>
      <c r="M11" s="190">
        <f>I11</f>
        <v>0</v>
      </c>
      <c r="N11" s="191">
        <v>0</v>
      </c>
      <c r="O11" s="190">
        <f>M11-N11</f>
        <v>0</v>
      </c>
      <c r="P11" s="189"/>
      <c r="Q11" s="83"/>
    </row>
    <row r="12" spans="1:24" s="107" customFormat="1" x14ac:dyDescent="0.25">
      <c r="A12" s="461">
        <v>102</v>
      </c>
      <c r="B12" s="297"/>
      <c r="C12" s="184"/>
      <c r="D12" s="555"/>
      <c r="E12" s="556"/>
      <c r="F12" s="557"/>
      <c r="G12" s="185">
        <v>0</v>
      </c>
      <c r="H12" s="186"/>
      <c r="I12" s="187">
        <f t="shared" ref="I12:I39" si="1">G12*H12</f>
        <v>0</v>
      </c>
      <c r="J12" s="188"/>
      <c r="K12" s="175"/>
      <c r="M12" s="190">
        <f>-I12</f>
        <v>0</v>
      </c>
      <c r="N12" s="191">
        <v>0</v>
      </c>
      <c r="O12" s="190">
        <f t="shared" ref="O12:O39" si="2">M12-N12</f>
        <v>0</v>
      </c>
      <c r="P12" s="192"/>
      <c r="Q12" s="83" t="s">
        <v>133</v>
      </c>
    </row>
    <row r="13" spans="1:24" s="107" customFormat="1" x14ac:dyDescent="0.25">
      <c r="A13" s="461">
        <v>103</v>
      </c>
      <c r="B13" s="297"/>
      <c r="C13" s="184"/>
      <c r="D13" s="555"/>
      <c r="E13" s="556"/>
      <c r="F13" s="557"/>
      <c r="G13" s="185">
        <v>0</v>
      </c>
      <c r="H13" s="186"/>
      <c r="I13" s="187">
        <f t="shared" si="1"/>
        <v>0</v>
      </c>
      <c r="J13" s="188"/>
      <c r="K13" s="175"/>
      <c r="M13" s="190">
        <f t="shared" ref="M13:M39" si="3">-I13</f>
        <v>0</v>
      </c>
      <c r="N13" s="191">
        <v>0</v>
      </c>
      <c r="O13" s="190">
        <f t="shared" si="2"/>
        <v>0</v>
      </c>
      <c r="P13" s="192"/>
      <c r="Q13" s="83" t="s">
        <v>134</v>
      </c>
    </row>
    <row r="14" spans="1:24" s="107" customFormat="1" x14ac:dyDescent="0.25">
      <c r="A14" s="461">
        <v>104</v>
      </c>
      <c r="B14" s="297"/>
      <c r="C14" s="184"/>
      <c r="D14" s="555"/>
      <c r="E14" s="556"/>
      <c r="F14" s="557"/>
      <c r="G14" s="185">
        <v>0</v>
      </c>
      <c r="H14" s="186"/>
      <c r="I14" s="187">
        <f t="shared" si="1"/>
        <v>0</v>
      </c>
      <c r="J14" s="188"/>
      <c r="K14" s="175"/>
      <c r="M14" s="190">
        <f t="shared" si="3"/>
        <v>0</v>
      </c>
      <c r="N14" s="191">
        <v>0</v>
      </c>
      <c r="O14" s="190">
        <f t="shared" si="2"/>
        <v>0</v>
      </c>
      <c r="P14" s="192"/>
      <c r="Q14" s="83" t="s">
        <v>135</v>
      </c>
    </row>
    <row r="15" spans="1:24" s="107" customFormat="1" x14ac:dyDescent="0.25">
      <c r="A15" s="461">
        <v>105</v>
      </c>
      <c r="B15" s="297"/>
      <c r="C15" s="184"/>
      <c r="D15" s="555"/>
      <c r="E15" s="556"/>
      <c r="F15" s="557"/>
      <c r="G15" s="185">
        <v>0</v>
      </c>
      <c r="H15" s="186"/>
      <c r="I15" s="187">
        <f t="shared" si="1"/>
        <v>0</v>
      </c>
      <c r="J15" s="188"/>
      <c r="K15" s="175"/>
      <c r="M15" s="190">
        <f t="shared" si="3"/>
        <v>0</v>
      </c>
      <c r="N15" s="191">
        <v>0</v>
      </c>
      <c r="O15" s="190">
        <f t="shared" si="2"/>
        <v>0</v>
      </c>
      <c r="P15" s="192"/>
      <c r="Q15" s="83"/>
    </row>
    <row r="16" spans="1:24" s="107" customFormat="1" x14ac:dyDescent="0.25">
      <c r="A16" s="461">
        <v>106</v>
      </c>
      <c r="B16" s="297"/>
      <c r="C16" s="184"/>
      <c r="D16" s="555"/>
      <c r="E16" s="556"/>
      <c r="F16" s="557"/>
      <c r="G16" s="185">
        <v>0</v>
      </c>
      <c r="H16" s="186"/>
      <c r="I16" s="187">
        <f t="shared" si="1"/>
        <v>0</v>
      </c>
      <c r="J16" s="188"/>
      <c r="K16" s="175"/>
      <c r="M16" s="190">
        <f t="shared" si="3"/>
        <v>0</v>
      </c>
      <c r="N16" s="191">
        <v>0</v>
      </c>
      <c r="O16" s="190">
        <f t="shared" si="2"/>
        <v>0</v>
      </c>
      <c r="P16" s="192"/>
      <c r="Q16" s="83"/>
    </row>
    <row r="17" spans="1:17" s="107" customFormat="1" x14ac:dyDescent="0.25">
      <c r="A17" s="461">
        <v>107</v>
      </c>
      <c r="B17" s="297"/>
      <c r="C17" s="184"/>
      <c r="D17" s="555"/>
      <c r="E17" s="556"/>
      <c r="F17" s="557"/>
      <c r="G17" s="185">
        <v>0</v>
      </c>
      <c r="H17" s="186"/>
      <c r="I17" s="187">
        <f t="shared" si="1"/>
        <v>0</v>
      </c>
      <c r="J17" s="188"/>
      <c r="K17" s="175"/>
      <c r="M17" s="190">
        <f t="shared" si="3"/>
        <v>0</v>
      </c>
      <c r="N17" s="191">
        <v>0</v>
      </c>
      <c r="O17" s="190">
        <f t="shared" si="2"/>
        <v>0</v>
      </c>
      <c r="P17" s="193"/>
      <c r="Q17" s="83"/>
    </row>
    <row r="18" spans="1:17" s="107" customFormat="1" x14ac:dyDescent="0.25">
      <c r="A18" s="461">
        <v>108</v>
      </c>
      <c r="B18" s="297"/>
      <c r="C18" s="184"/>
      <c r="D18" s="555"/>
      <c r="E18" s="556"/>
      <c r="F18" s="557"/>
      <c r="G18" s="185">
        <v>0</v>
      </c>
      <c r="H18" s="186"/>
      <c r="I18" s="187">
        <f t="shared" si="1"/>
        <v>0</v>
      </c>
      <c r="J18" s="188"/>
      <c r="K18" s="175"/>
      <c r="M18" s="190">
        <f t="shared" si="3"/>
        <v>0</v>
      </c>
      <c r="N18" s="191">
        <v>0</v>
      </c>
      <c r="O18" s="190">
        <f t="shared" si="2"/>
        <v>0</v>
      </c>
      <c r="P18" s="192"/>
      <c r="Q18" s="83"/>
    </row>
    <row r="19" spans="1:17" s="107" customFormat="1" x14ac:dyDescent="0.25">
      <c r="A19" s="461">
        <v>109</v>
      </c>
      <c r="B19" s="297"/>
      <c r="C19" s="184"/>
      <c r="D19" s="555"/>
      <c r="E19" s="556"/>
      <c r="F19" s="557"/>
      <c r="G19" s="185">
        <v>0</v>
      </c>
      <c r="H19" s="186"/>
      <c r="I19" s="187">
        <f t="shared" si="1"/>
        <v>0</v>
      </c>
      <c r="J19" s="188"/>
      <c r="K19" s="175"/>
      <c r="M19" s="190">
        <f t="shared" si="3"/>
        <v>0</v>
      </c>
      <c r="N19" s="191">
        <v>0</v>
      </c>
      <c r="O19" s="190">
        <f t="shared" si="2"/>
        <v>0</v>
      </c>
      <c r="P19" s="192"/>
      <c r="Q19" s="83"/>
    </row>
    <row r="20" spans="1:17" s="107" customFormat="1" x14ac:dyDescent="0.25">
      <c r="A20" s="461">
        <v>110</v>
      </c>
      <c r="B20" s="297"/>
      <c r="C20" s="184"/>
      <c r="D20" s="555"/>
      <c r="E20" s="556"/>
      <c r="F20" s="557"/>
      <c r="G20" s="185">
        <v>0</v>
      </c>
      <c r="H20" s="186"/>
      <c r="I20" s="187">
        <f t="shared" si="1"/>
        <v>0</v>
      </c>
      <c r="J20" s="188"/>
      <c r="K20" s="175"/>
      <c r="M20" s="190">
        <f t="shared" si="3"/>
        <v>0</v>
      </c>
      <c r="N20" s="191">
        <v>0</v>
      </c>
      <c r="O20" s="190">
        <f t="shared" si="2"/>
        <v>0</v>
      </c>
      <c r="P20" s="192"/>
      <c r="Q20" s="83"/>
    </row>
    <row r="21" spans="1:17" s="107" customFormat="1" x14ac:dyDescent="0.25">
      <c r="A21" s="461">
        <v>111</v>
      </c>
      <c r="B21" s="297"/>
      <c r="C21" s="184"/>
      <c r="D21" s="555"/>
      <c r="E21" s="556"/>
      <c r="F21" s="557"/>
      <c r="G21" s="185">
        <v>0</v>
      </c>
      <c r="H21" s="186"/>
      <c r="I21" s="187">
        <f t="shared" si="1"/>
        <v>0</v>
      </c>
      <c r="J21" s="188"/>
      <c r="K21" s="175"/>
      <c r="M21" s="190">
        <f t="shared" si="3"/>
        <v>0</v>
      </c>
      <c r="N21" s="191">
        <v>0</v>
      </c>
      <c r="O21" s="190">
        <f t="shared" si="2"/>
        <v>0</v>
      </c>
      <c r="P21" s="192"/>
      <c r="Q21" s="83"/>
    </row>
    <row r="22" spans="1:17" s="107" customFormat="1" x14ac:dyDescent="0.25">
      <c r="A22" s="461">
        <v>112</v>
      </c>
      <c r="B22" s="297"/>
      <c r="C22" s="184"/>
      <c r="D22" s="555"/>
      <c r="E22" s="556"/>
      <c r="F22" s="557"/>
      <c r="G22" s="185">
        <v>0</v>
      </c>
      <c r="H22" s="186"/>
      <c r="I22" s="187">
        <f t="shared" si="1"/>
        <v>0</v>
      </c>
      <c r="J22" s="188"/>
      <c r="K22" s="175"/>
      <c r="M22" s="190">
        <f t="shared" si="3"/>
        <v>0</v>
      </c>
      <c r="N22" s="191">
        <v>0</v>
      </c>
      <c r="O22" s="190">
        <f t="shared" si="2"/>
        <v>0</v>
      </c>
      <c r="P22" s="192"/>
      <c r="Q22" s="83"/>
    </row>
    <row r="23" spans="1:17" s="107" customFormat="1" x14ac:dyDescent="0.25">
      <c r="A23" s="461">
        <v>113</v>
      </c>
      <c r="B23" s="297"/>
      <c r="C23" s="184"/>
      <c r="D23" s="555"/>
      <c r="E23" s="556"/>
      <c r="F23" s="557"/>
      <c r="G23" s="185">
        <v>0</v>
      </c>
      <c r="H23" s="186"/>
      <c r="I23" s="187">
        <f t="shared" si="1"/>
        <v>0</v>
      </c>
      <c r="J23" s="188"/>
      <c r="K23" s="175"/>
      <c r="M23" s="190">
        <f t="shared" si="3"/>
        <v>0</v>
      </c>
      <c r="N23" s="191">
        <v>0</v>
      </c>
      <c r="O23" s="190">
        <f t="shared" si="2"/>
        <v>0</v>
      </c>
      <c r="P23" s="192"/>
      <c r="Q23" s="83"/>
    </row>
    <row r="24" spans="1:17" s="107" customFormat="1" x14ac:dyDescent="0.25">
      <c r="A24" s="461">
        <v>114</v>
      </c>
      <c r="B24" s="297"/>
      <c r="C24" s="184"/>
      <c r="D24" s="555"/>
      <c r="E24" s="556"/>
      <c r="F24" s="557"/>
      <c r="G24" s="185">
        <v>0</v>
      </c>
      <c r="H24" s="186"/>
      <c r="I24" s="187">
        <f t="shared" si="1"/>
        <v>0</v>
      </c>
      <c r="J24" s="188"/>
      <c r="K24" s="175"/>
      <c r="M24" s="190">
        <f t="shared" si="3"/>
        <v>0</v>
      </c>
      <c r="N24" s="191">
        <v>0</v>
      </c>
      <c r="O24" s="190">
        <f t="shared" si="2"/>
        <v>0</v>
      </c>
      <c r="P24" s="192"/>
      <c r="Q24" s="83"/>
    </row>
    <row r="25" spans="1:17" s="107" customFormat="1" x14ac:dyDescent="0.25">
      <c r="A25" s="461">
        <v>115</v>
      </c>
      <c r="B25" s="297"/>
      <c r="C25" s="184"/>
      <c r="D25" s="555"/>
      <c r="E25" s="556"/>
      <c r="F25" s="557"/>
      <c r="G25" s="185">
        <v>0</v>
      </c>
      <c r="H25" s="186"/>
      <c r="I25" s="187">
        <f t="shared" si="1"/>
        <v>0</v>
      </c>
      <c r="J25" s="188"/>
      <c r="K25" s="175"/>
      <c r="M25" s="190">
        <f t="shared" si="3"/>
        <v>0</v>
      </c>
      <c r="N25" s="191">
        <v>0</v>
      </c>
      <c r="O25" s="190">
        <f t="shared" si="2"/>
        <v>0</v>
      </c>
      <c r="P25" s="192"/>
      <c r="Q25" s="83"/>
    </row>
    <row r="26" spans="1:17" s="107" customFormat="1" x14ac:dyDescent="0.25">
      <c r="A26" s="461">
        <v>116</v>
      </c>
      <c r="B26" s="297"/>
      <c r="C26" s="184"/>
      <c r="D26" s="555"/>
      <c r="E26" s="556"/>
      <c r="F26" s="557"/>
      <c r="G26" s="185">
        <v>0</v>
      </c>
      <c r="H26" s="186"/>
      <c r="I26" s="187">
        <f t="shared" si="1"/>
        <v>0</v>
      </c>
      <c r="J26" s="188"/>
      <c r="K26" s="175"/>
      <c r="M26" s="190">
        <f t="shared" si="3"/>
        <v>0</v>
      </c>
      <c r="N26" s="191">
        <v>0</v>
      </c>
      <c r="O26" s="190">
        <f t="shared" si="2"/>
        <v>0</v>
      </c>
      <c r="P26" s="192"/>
      <c r="Q26" s="83"/>
    </row>
    <row r="27" spans="1:17" s="107" customFormat="1" x14ac:dyDescent="0.25">
      <c r="A27" s="461">
        <v>117</v>
      </c>
      <c r="B27" s="297"/>
      <c r="C27" s="184"/>
      <c r="D27" s="555"/>
      <c r="E27" s="556"/>
      <c r="F27" s="557"/>
      <c r="G27" s="185">
        <v>0</v>
      </c>
      <c r="H27" s="186"/>
      <c r="I27" s="187">
        <f t="shared" si="1"/>
        <v>0</v>
      </c>
      <c r="J27" s="188"/>
      <c r="K27" s="175"/>
      <c r="M27" s="190">
        <f t="shared" si="3"/>
        <v>0</v>
      </c>
      <c r="N27" s="191">
        <v>0</v>
      </c>
      <c r="O27" s="190">
        <f t="shared" si="2"/>
        <v>0</v>
      </c>
      <c r="P27" s="192"/>
      <c r="Q27" s="83"/>
    </row>
    <row r="28" spans="1:17" s="107" customFormat="1" x14ac:dyDescent="0.25">
      <c r="A28" s="461">
        <v>118</v>
      </c>
      <c r="B28" s="297"/>
      <c r="C28" s="184"/>
      <c r="D28" s="555"/>
      <c r="E28" s="556"/>
      <c r="F28" s="557"/>
      <c r="G28" s="185">
        <v>0</v>
      </c>
      <c r="H28" s="186"/>
      <c r="I28" s="187">
        <f t="shared" si="1"/>
        <v>0</v>
      </c>
      <c r="J28" s="188"/>
      <c r="K28" s="175"/>
      <c r="M28" s="190">
        <f t="shared" si="3"/>
        <v>0</v>
      </c>
      <c r="N28" s="191">
        <v>0</v>
      </c>
      <c r="O28" s="190">
        <f t="shared" si="2"/>
        <v>0</v>
      </c>
      <c r="P28" s="192"/>
      <c r="Q28" s="83"/>
    </row>
    <row r="29" spans="1:17" s="107" customFormat="1" x14ac:dyDescent="0.25">
      <c r="A29" s="461">
        <v>119</v>
      </c>
      <c r="B29" s="297"/>
      <c r="C29" s="184"/>
      <c r="D29" s="555"/>
      <c r="E29" s="556"/>
      <c r="F29" s="557"/>
      <c r="G29" s="185">
        <v>0</v>
      </c>
      <c r="H29" s="186"/>
      <c r="I29" s="187">
        <f t="shared" si="1"/>
        <v>0</v>
      </c>
      <c r="J29" s="188"/>
      <c r="K29" s="175"/>
      <c r="M29" s="190">
        <f t="shared" si="3"/>
        <v>0</v>
      </c>
      <c r="N29" s="191">
        <v>0</v>
      </c>
      <c r="O29" s="190">
        <f t="shared" si="2"/>
        <v>0</v>
      </c>
      <c r="P29" s="192"/>
      <c r="Q29" s="83"/>
    </row>
    <row r="30" spans="1:17" s="107" customFormat="1" x14ac:dyDescent="0.25">
      <c r="A30" s="461">
        <v>120</v>
      </c>
      <c r="B30" s="297"/>
      <c r="C30" s="184"/>
      <c r="D30" s="555"/>
      <c r="E30" s="556"/>
      <c r="F30" s="557"/>
      <c r="G30" s="185">
        <v>0</v>
      </c>
      <c r="H30" s="186"/>
      <c r="I30" s="187">
        <f t="shared" si="1"/>
        <v>0</v>
      </c>
      <c r="J30" s="188"/>
      <c r="K30" s="175"/>
      <c r="M30" s="190">
        <f t="shared" si="3"/>
        <v>0</v>
      </c>
      <c r="N30" s="191">
        <v>0</v>
      </c>
      <c r="O30" s="190">
        <f t="shared" si="2"/>
        <v>0</v>
      </c>
      <c r="P30" s="192"/>
      <c r="Q30" s="83"/>
    </row>
    <row r="31" spans="1:17" s="107" customFormat="1" x14ac:dyDescent="0.25">
      <c r="A31" s="461">
        <v>121</v>
      </c>
      <c r="B31" s="297"/>
      <c r="C31" s="184"/>
      <c r="D31" s="555"/>
      <c r="E31" s="556"/>
      <c r="F31" s="557"/>
      <c r="G31" s="185">
        <v>0</v>
      </c>
      <c r="H31" s="186"/>
      <c r="I31" s="187">
        <f t="shared" si="1"/>
        <v>0</v>
      </c>
      <c r="J31" s="188"/>
      <c r="K31" s="175"/>
      <c r="M31" s="190">
        <f t="shared" si="3"/>
        <v>0</v>
      </c>
      <c r="N31" s="191">
        <v>0</v>
      </c>
      <c r="O31" s="190">
        <f t="shared" si="2"/>
        <v>0</v>
      </c>
      <c r="P31" s="192"/>
      <c r="Q31" s="83"/>
    </row>
    <row r="32" spans="1:17" s="107" customFormat="1" x14ac:dyDescent="0.25">
      <c r="A32" s="461">
        <v>122</v>
      </c>
      <c r="B32" s="337"/>
      <c r="C32" s="184"/>
      <c r="D32" s="555"/>
      <c r="E32" s="556"/>
      <c r="F32" s="557"/>
      <c r="G32" s="185">
        <v>0</v>
      </c>
      <c r="H32" s="186"/>
      <c r="I32" s="187">
        <f t="shared" si="1"/>
        <v>0</v>
      </c>
      <c r="J32" s="188"/>
      <c r="K32" s="175"/>
      <c r="M32" s="190">
        <f t="shared" si="3"/>
        <v>0</v>
      </c>
      <c r="N32" s="191">
        <v>0</v>
      </c>
      <c r="O32" s="190">
        <f t="shared" si="2"/>
        <v>0</v>
      </c>
      <c r="P32" s="192"/>
      <c r="Q32" s="83"/>
    </row>
    <row r="33" spans="1:20" s="107" customFormat="1" x14ac:dyDescent="0.25">
      <c r="A33" s="461">
        <v>123</v>
      </c>
      <c r="B33" s="337"/>
      <c r="C33" s="184"/>
      <c r="D33" s="555"/>
      <c r="E33" s="556"/>
      <c r="F33" s="557"/>
      <c r="G33" s="185">
        <v>0</v>
      </c>
      <c r="H33" s="186"/>
      <c r="I33" s="187">
        <f t="shared" si="1"/>
        <v>0</v>
      </c>
      <c r="J33" s="188"/>
      <c r="K33" s="175"/>
      <c r="M33" s="190">
        <f t="shared" si="3"/>
        <v>0</v>
      </c>
      <c r="N33" s="191">
        <v>0</v>
      </c>
      <c r="O33" s="190">
        <f t="shared" si="2"/>
        <v>0</v>
      </c>
      <c r="P33" s="192"/>
      <c r="Q33" s="83"/>
    </row>
    <row r="34" spans="1:20" s="107" customFormat="1" x14ac:dyDescent="0.25">
      <c r="A34" s="461">
        <v>124</v>
      </c>
      <c r="B34" s="337"/>
      <c r="C34" s="184"/>
      <c r="D34" s="555"/>
      <c r="E34" s="556"/>
      <c r="F34" s="557"/>
      <c r="G34" s="185">
        <v>0</v>
      </c>
      <c r="H34" s="186"/>
      <c r="I34" s="187">
        <f t="shared" si="1"/>
        <v>0</v>
      </c>
      <c r="J34" s="188"/>
      <c r="K34" s="175"/>
      <c r="M34" s="190">
        <f t="shared" si="3"/>
        <v>0</v>
      </c>
      <c r="N34" s="191">
        <v>0</v>
      </c>
      <c r="O34" s="190">
        <f t="shared" si="2"/>
        <v>0</v>
      </c>
      <c r="P34" s="192"/>
      <c r="Q34" s="83"/>
    </row>
    <row r="35" spans="1:20" s="107" customFormat="1" x14ac:dyDescent="0.25">
      <c r="A35" s="461">
        <v>125</v>
      </c>
      <c r="B35" s="337"/>
      <c r="C35" s="184"/>
      <c r="D35" s="555"/>
      <c r="E35" s="556"/>
      <c r="F35" s="557"/>
      <c r="G35" s="185">
        <v>0</v>
      </c>
      <c r="H35" s="186"/>
      <c r="I35" s="187">
        <f t="shared" si="1"/>
        <v>0</v>
      </c>
      <c r="J35" s="188"/>
      <c r="K35" s="175"/>
      <c r="M35" s="190">
        <f t="shared" si="3"/>
        <v>0</v>
      </c>
      <c r="N35" s="191">
        <v>0</v>
      </c>
      <c r="O35" s="190">
        <f t="shared" si="2"/>
        <v>0</v>
      </c>
      <c r="P35" s="192"/>
      <c r="Q35" s="83"/>
    </row>
    <row r="36" spans="1:20" s="107" customFormat="1" x14ac:dyDescent="0.25">
      <c r="A36" s="461">
        <v>126</v>
      </c>
      <c r="B36" s="337"/>
      <c r="C36" s="184"/>
      <c r="D36" s="555"/>
      <c r="E36" s="556"/>
      <c r="F36" s="557"/>
      <c r="G36" s="185">
        <v>0</v>
      </c>
      <c r="H36" s="186"/>
      <c r="I36" s="187">
        <f t="shared" si="1"/>
        <v>0</v>
      </c>
      <c r="J36" s="188"/>
      <c r="K36" s="175"/>
      <c r="M36" s="190">
        <f t="shared" si="3"/>
        <v>0</v>
      </c>
      <c r="N36" s="191">
        <v>0</v>
      </c>
      <c r="O36" s="190">
        <f t="shared" si="2"/>
        <v>0</v>
      </c>
      <c r="P36" s="192"/>
      <c r="Q36" s="83"/>
    </row>
    <row r="37" spans="1:20" s="107" customFormat="1" x14ac:dyDescent="0.25">
      <c r="A37" s="461">
        <v>127</v>
      </c>
      <c r="B37" s="337"/>
      <c r="C37" s="184"/>
      <c r="D37" s="555"/>
      <c r="E37" s="556"/>
      <c r="F37" s="557"/>
      <c r="G37" s="185">
        <v>0</v>
      </c>
      <c r="H37" s="186"/>
      <c r="I37" s="187">
        <f t="shared" si="1"/>
        <v>0</v>
      </c>
      <c r="J37" s="188"/>
      <c r="K37" s="175"/>
      <c r="M37" s="190">
        <f t="shared" si="3"/>
        <v>0</v>
      </c>
      <c r="N37" s="191">
        <v>0</v>
      </c>
      <c r="O37" s="190">
        <f t="shared" si="2"/>
        <v>0</v>
      </c>
      <c r="P37" s="192"/>
      <c r="Q37" s="83"/>
    </row>
    <row r="38" spans="1:20" s="107" customFormat="1" x14ac:dyDescent="0.25">
      <c r="A38" s="461">
        <v>128</v>
      </c>
      <c r="B38" s="337"/>
      <c r="C38" s="184"/>
      <c r="D38" s="555"/>
      <c r="E38" s="556"/>
      <c r="F38" s="557"/>
      <c r="G38" s="185">
        <v>0</v>
      </c>
      <c r="H38" s="186"/>
      <c r="I38" s="187">
        <f t="shared" si="1"/>
        <v>0</v>
      </c>
      <c r="J38" s="188"/>
      <c r="K38" s="175"/>
      <c r="M38" s="190">
        <f t="shared" si="3"/>
        <v>0</v>
      </c>
      <c r="N38" s="191">
        <v>0</v>
      </c>
      <c r="O38" s="190">
        <f t="shared" si="2"/>
        <v>0</v>
      </c>
      <c r="P38" s="192"/>
      <c r="Q38" s="83" t="s">
        <v>136</v>
      </c>
    </row>
    <row r="39" spans="1:20" s="107" customFormat="1" x14ac:dyDescent="0.25">
      <c r="A39" s="461">
        <v>129</v>
      </c>
      <c r="B39" s="337"/>
      <c r="C39" s="184"/>
      <c r="D39" s="555"/>
      <c r="E39" s="556"/>
      <c r="F39" s="557"/>
      <c r="G39" s="185">
        <v>0</v>
      </c>
      <c r="H39" s="186"/>
      <c r="I39" s="187">
        <f t="shared" si="1"/>
        <v>0</v>
      </c>
      <c r="J39" s="188"/>
      <c r="K39" s="175"/>
      <c r="M39" s="190">
        <f t="shared" si="3"/>
        <v>0</v>
      </c>
      <c r="N39" s="191">
        <v>0</v>
      </c>
      <c r="O39" s="190">
        <f t="shared" si="2"/>
        <v>0</v>
      </c>
      <c r="P39" s="192"/>
      <c r="Q39" s="83" t="s">
        <v>137</v>
      </c>
    </row>
    <row r="40" spans="1:20" s="194" customFormat="1" ht="15" customHeight="1" x14ac:dyDescent="0.25">
      <c r="A40" s="563" t="s">
        <v>5</v>
      </c>
      <c r="B40" s="563"/>
      <c r="C40" s="563"/>
      <c r="D40" s="563"/>
      <c r="E40" s="563"/>
      <c r="F40" s="563"/>
      <c r="G40" s="563"/>
      <c r="H40" s="563"/>
      <c r="I40" s="563"/>
      <c r="K40" s="195"/>
      <c r="M40" s="33"/>
      <c r="N40" s="33"/>
      <c r="O40" s="33"/>
      <c r="P40" s="33"/>
    </row>
    <row r="41" spans="1:20" s="33" customFormat="1" x14ac:dyDescent="0.25">
      <c r="A41" s="29"/>
      <c r="B41" s="233"/>
      <c r="D41" s="31"/>
      <c r="E41" s="31"/>
      <c r="F41" s="31"/>
      <c r="G41" s="31"/>
      <c r="H41" s="196" t="s">
        <v>91</v>
      </c>
      <c r="I41" s="197">
        <f>SUM(I11:I39)</f>
        <v>0</v>
      </c>
      <c r="K41" s="195"/>
      <c r="L41" s="196" t="s">
        <v>91</v>
      </c>
      <c r="M41" s="203">
        <f>SUM(M11:M39)</f>
        <v>0</v>
      </c>
      <c r="N41" s="203">
        <f t="shared" ref="N41:O41" si="4">SUM(N11:N39)</f>
        <v>0</v>
      </c>
      <c r="O41" s="116">
        <f t="shared" si="4"/>
        <v>0</v>
      </c>
      <c r="P41" s="196"/>
    </row>
    <row r="42" spans="1:20" s="33" customFormat="1" x14ac:dyDescent="0.25">
      <c r="A42" s="29"/>
      <c r="B42" s="233"/>
      <c r="D42" s="31"/>
      <c r="E42" s="31"/>
      <c r="F42" s="31"/>
      <c r="G42" s="31"/>
      <c r="H42" s="198"/>
      <c r="I42" s="29"/>
      <c r="K42" s="199"/>
      <c r="M42" s="29"/>
      <c r="P42" s="261"/>
    </row>
    <row r="43" spans="1:20" s="33" customFormat="1" x14ac:dyDescent="0.25">
      <c r="A43" s="29"/>
      <c r="B43" s="233"/>
      <c r="D43" s="31"/>
      <c r="E43" s="31"/>
      <c r="F43" s="31"/>
      <c r="G43" s="31"/>
      <c r="H43" s="196" t="s">
        <v>139</v>
      </c>
      <c r="I43" s="197">
        <f>I41*15%</f>
        <v>0</v>
      </c>
      <c r="K43" s="195"/>
      <c r="N43" s="196" t="s">
        <v>139</v>
      </c>
      <c r="O43" s="197">
        <f>O41*15%</f>
        <v>0</v>
      </c>
      <c r="P43" s="261"/>
    </row>
    <row r="44" spans="1:20" s="33" customFormat="1" x14ac:dyDescent="0.25">
      <c r="A44" s="29"/>
      <c r="B44" s="233"/>
      <c r="D44" s="31"/>
      <c r="E44" s="31"/>
      <c r="F44" s="31"/>
      <c r="G44" s="31"/>
      <c r="H44" s="198"/>
      <c r="I44" s="29"/>
      <c r="K44" s="200"/>
      <c r="N44" s="198"/>
      <c r="O44" s="29"/>
      <c r="P44" s="261"/>
    </row>
    <row r="45" spans="1:20" s="82" customFormat="1" x14ac:dyDescent="0.25">
      <c r="A45" s="464"/>
      <c r="C45" s="87"/>
      <c r="D45" s="87"/>
      <c r="E45" s="201"/>
      <c r="F45" s="201"/>
      <c r="G45" s="201"/>
      <c r="H45" s="196" t="s">
        <v>140</v>
      </c>
      <c r="I45" s="197">
        <f>SUM(I41+I43)</f>
        <v>0</v>
      </c>
      <c r="K45" s="202"/>
      <c r="L45" s="107"/>
      <c r="N45" s="196" t="s">
        <v>140</v>
      </c>
      <c r="O45" s="197">
        <f>O41+O43</f>
        <v>0</v>
      </c>
      <c r="P45" s="88"/>
      <c r="Q45" s="88"/>
      <c r="R45" s="88"/>
      <c r="S45" s="88"/>
      <c r="T45" s="83"/>
    </row>
    <row r="46" spans="1:20" s="33" customFormat="1" x14ac:dyDescent="0.25">
      <c r="A46" s="29"/>
      <c r="B46" s="233"/>
      <c r="D46" s="31"/>
      <c r="E46" s="31"/>
      <c r="F46" s="31"/>
      <c r="G46" s="31"/>
      <c r="H46" s="31"/>
      <c r="I46" s="31"/>
      <c r="M46" s="32"/>
      <c r="N46" s="32"/>
      <c r="O46" s="32"/>
      <c r="P46" s="261"/>
    </row>
  </sheetData>
  <mergeCells count="38">
    <mergeCell ref="G3:I4"/>
    <mergeCell ref="D35:F35"/>
    <mergeCell ref="D36:F36"/>
    <mergeCell ref="D23:F23"/>
    <mergeCell ref="D24:F24"/>
    <mergeCell ref="D25:F25"/>
    <mergeCell ref="D26:F26"/>
    <mergeCell ref="D27:F27"/>
    <mergeCell ref="D28:F28"/>
    <mergeCell ref="D16:F16"/>
    <mergeCell ref="D18:F18"/>
    <mergeCell ref="D19:F19"/>
    <mergeCell ref="D20:F20"/>
    <mergeCell ref="D21:F21"/>
    <mergeCell ref="A7:F7"/>
    <mergeCell ref="A8:F8"/>
    <mergeCell ref="A40:I40"/>
    <mergeCell ref="D29:F29"/>
    <mergeCell ref="D30:F30"/>
    <mergeCell ref="D31:F31"/>
    <mergeCell ref="D32:F32"/>
    <mergeCell ref="D33:F33"/>
    <mergeCell ref="D34:F34"/>
    <mergeCell ref="D3:F3"/>
    <mergeCell ref="D4:F4"/>
    <mergeCell ref="D37:F37"/>
    <mergeCell ref="D38:F38"/>
    <mergeCell ref="D39:F39"/>
    <mergeCell ref="D22:F22"/>
    <mergeCell ref="D15:F15"/>
    <mergeCell ref="D17:F17"/>
    <mergeCell ref="A6:C6"/>
    <mergeCell ref="D10:F10"/>
    <mergeCell ref="D12:F12"/>
    <mergeCell ref="D14:F14"/>
    <mergeCell ref="D11:F11"/>
    <mergeCell ref="D13:F13"/>
    <mergeCell ref="A9:F9"/>
  </mergeCells>
  <conditionalFormatting sqref="A11:D39">
    <cfRule type="expression" dxfId="35" priority="1">
      <formula>MOD(ROW(),2)=0</formula>
    </cfRule>
  </conditionalFormatting>
  <conditionalFormatting sqref="G11:I39">
    <cfRule type="expression" dxfId="34" priority="24">
      <formula>MOD(ROW(),2)=0</formula>
    </cfRule>
  </conditionalFormatting>
  <dataValidations count="2">
    <dataValidation allowBlank="1" showInputMessage="1" showErrorMessage="1" promptTitle="Accounting Code" prompt="Where an Accounting Code is not used, please reference the Project No. as per the Letter of Offer." sqref="B10" xr:uid="{67A48333-2648-4239-A924-583E7D5DE15A}"/>
    <dataValidation allowBlank="1" showInputMessage="1" showErrorMessage="1" promptTitle="Client Ref" prompt="Insert unique client identifier to cross reference attached document." sqref="B11:B31" xr:uid="{E88FB484-DB2D-4C48-9438-D3F7A16CCB5E}"/>
  </dataValidations>
  <pageMargins left="0.23622047244094491" right="0.23622047244094491" top="0.74803149606299213" bottom="0.74803149606299213" header="0.31496062992125984" footer="0.31496062992125984"/>
  <pageSetup paperSize="9"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154B-FA2D-4437-A625-8C27FC39E532}">
  <sheetPr>
    <tabColor rgb="FF7030A0"/>
  </sheetPr>
  <dimension ref="A1:CB238"/>
  <sheetViews>
    <sheetView zoomScaleNormal="100" workbookViewId="0">
      <selection activeCell="A109" sqref="A109:C109"/>
    </sheetView>
  </sheetViews>
  <sheetFormatPr defaultColWidth="9.140625" defaultRowHeight="15" x14ac:dyDescent="0.25"/>
  <cols>
    <col min="1" max="1" width="7.42578125" style="263" customWidth="1"/>
    <col min="2" max="2" width="19.85546875" style="263" customWidth="1"/>
    <col min="3" max="3" width="50.7109375" style="263" customWidth="1"/>
    <col min="4" max="4" width="19.28515625" style="264" customWidth="1"/>
    <col min="5" max="5" width="17.140625" style="264" customWidth="1"/>
    <col min="6" max="6" width="17" style="264" customWidth="1"/>
    <col min="7" max="7" width="17.28515625" style="263" customWidth="1"/>
    <col min="8" max="8" width="15.42578125" style="263" customWidth="1"/>
    <col min="9" max="9" width="17.140625" style="263" customWidth="1"/>
    <col min="10" max="10" width="19.28515625" style="263" customWidth="1"/>
    <col min="11" max="11" width="18.28515625" style="263" customWidth="1"/>
    <col min="12" max="12" width="4.140625" style="263" customWidth="1"/>
    <col min="13" max="13" width="15.85546875" style="263" customWidth="1"/>
    <col min="14" max="15" width="21.7109375" style="263" customWidth="1"/>
    <col min="16" max="20" width="20.7109375" style="263" customWidth="1"/>
    <col min="21" max="21" width="12.140625" style="263" customWidth="1"/>
    <col min="22" max="22" width="15.85546875" style="263" customWidth="1"/>
    <col min="23" max="23" width="16.5703125" style="263" customWidth="1"/>
    <col min="24" max="24" width="2.7109375" style="263" customWidth="1"/>
    <col min="25" max="25" width="17.85546875" style="263" customWidth="1"/>
    <col min="26" max="16384" width="9.140625" style="263"/>
  </cols>
  <sheetData>
    <row r="1" spans="1:80" ht="233.25" customHeight="1" thickBot="1" x14ac:dyDescent="0.3">
      <c r="A1" s="262"/>
      <c r="B1" s="262"/>
    </row>
    <row r="2" spans="1:80" ht="16.5" customHeight="1" x14ac:dyDescent="0.25"/>
    <row r="3" spans="1:80" s="61" customFormat="1" ht="19.899999999999999" customHeight="1" x14ac:dyDescent="0.25">
      <c r="A3" s="271"/>
      <c r="B3" s="272"/>
      <c r="C3" s="170" t="s">
        <v>96</v>
      </c>
      <c r="D3" s="529" t="str">
        <f>IF('[1]Claim Summary'!$C$5&lt;&gt;0,'[1]Claim Summary'!$C$5,"")</f>
        <v/>
      </c>
      <c r="E3" s="581"/>
      <c r="F3" s="581"/>
      <c r="G3" s="582"/>
      <c r="H3" s="583"/>
      <c r="I3" s="273"/>
      <c r="J3" s="273"/>
      <c r="K3" s="273"/>
      <c r="L3" s="274"/>
      <c r="M3" s="274"/>
      <c r="N3" s="274"/>
      <c r="O3" s="274"/>
      <c r="P3" s="274"/>
      <c r="Q3" s="273"/>
      <c r="R3" s="273"/>
      <c r="S3" s="273"/>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row>
    <row r="4" spans="1:80" s="61" customFormat="1" ht="19.899999999999999" customHeight="1" x14ac:dyDescent="0.25">
      <c r="A4" s="271"/>
      <c r="B4" s="272"/>
      <c r="C4" s="170" t="s">
        <v>97</v>
      </c>
      <c r="D4" s="529" t="str">
        <f>IF('Claim Summary'!$C$10&lt;&gt;0,'Claim Summary'!$C$10,"")</f>
        <v/>
      </c>
      <c r="E4" s="581"/>
      <c r="F4" s="581"/>
      <c r="G4" s="582"/>
      <c r="H4" s="583"/>
      <c r="I4" s="275"/>
      <c r="J4" s="275"/>
      <c r="K4" s="275"/>
      <c r="L4" s="274"/>
      <c r="M4" s="274"/>
      <c r="N4" s="274"/>
      <c r="O4" s="274"/>
      <c r="P4" s="274"/>
      <c r="Q4" s="273"/>
      <c r="R4" s="273"/>
      <c r="S4" s="273"/>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row>
    <row r="5" spans="1:80" ht="15" customHeight="1" x14ac:dyDescent="0.25">
      <c r="C5" s="266"/>
      <c r="D5" s="267"/>
      <c r="H5" s="264"/>
      <c r="L5" s="268"/>
      <c r="M5" s="268"/>
    </row>
    <row r="6" spans="1:80" s="269" customFormat="1" ht="15" customHeight="1" x14ac:dyDescent="0.2">
      <c r="B6" s="265"/>
      <c r="C6" s="265"/>
      <c r="D6" s="265"/>
      <c r="E6" s="265"/>
      <c r="F6" s="265"/>
      <c r="H6" s="264"/>
      <c r="I6" s="263"/>
      <c r="J6" s="263"/>
      <c r="K6" s="263"/>
      <c r="L6" s="268"/>
      <c r="M6" s="268"/>
      <c r="N6" s="265"/>
      <c r="O6" s="265"/>
      <c r="P6" s="265"/>
      <c r="Q6" s="265"/>
      <c r="R6" s="265"/>
      <c r="S6" s="265"/>
      <c r="T6" s="265"/>
      <c r="U6" s="265"/>
      <c r="V6" s="265"/>
      <c r="W6" s="265"/>
      <c r="X6" s="270"/>
    </row>
    <row r="7" spans="1:80" s="32" customFormat="1" ht="24.95" customHeight="1" x14ac:dyDescent="0.3">
      <c r="A7" s="584" t="s">
        <v>230</v>
      </c>
      <c r="B7" s="585"/>
      <c r="C7" s="585"/>
      <c r="D7" s="585"/>
      <c r="E7" s="585"/>
      <c r="F7" s="584"/>
      <c r="G7" s="585"/>
      <c r="H7" s="585"/>
      <c r="I7" s="585"/>
      <c r="J7" s="585"/>
      <c r="K7" s="276"/>
      <c r="L7" s="279"/>
      <c r="M7" s="343"/>
      <c r="N7" s="578" t="s">
        <v>122</v>
      </c>
      <c r="O7" s="579"/>
      <c r="P7" s="579"/>
      <c r="Q7" s="579"/>
      <c r="R7" s="579"/>
      <c r="S7" s="579"/>
      <c r="T7" s="580"/>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row>
    <row r="8" spans="1:80" s="32" customFormat="1" ht="65.25" customHeight="1" x14ac:dyDescent="0.25">
      <c r="A8" s="567" t="s">
        <v>243</v>
      </c>
      <c r="B8" s="568"/>
      <c r="C8" s="568"/>
      <c r="D8" s="568"/>
      <c r="E8" s="568"/>
      <c r="F8" s="568"/>
      <c r="G8" s="568"/>
      <c r="H8" s="569"/>
      <c r="I8" s="280"/>
      <c r="J8" s="280"/>
      <c r="K8" s="276"/>
      <c r="L8" s="279"/>
      <c r="M8" s="343"/>
      <c r="N8" s="281"/>
      <c r="O8" s="282"/>
      <c r="P8" s="282"/>
      <c r="Q8" s="282"/>
      <c r="R8" s="282"/>
      <c r="S8" s="282"/>
      <c r="T8" s="282"/>
      <c r="U8" s="282"/>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row>
    <row r="9" spans="1:80" s="32" customFormat="1" ht="77.25" customHeight="1" x14ac:dyDescent="0.25">
      <c r="A9" s="283" t="s">
        <v>87</v>
      </c>
      <c r="B9" s="284" t="s">
        <v>8</v>
      </c>
      <c r="C9" s="285" t="s">
        <v>231</v>
      </c>
      <c r="D9" s="285" t="s">
        <v>156</v>
      </c>
      <c r="E9" s="285" t="s">
        <v>157</v>
      </c>
      <c r="F9" s="285" t="s">
        <v>232</v>
      </c>
      <c r="G9" s="285" t="s">
        <v>158</v>
      </c>
      <c r="H9" s="285" t="s">
        <v>233</v>
      </c>
      <c r="I9" s="285" t="s">
        <v>159</v>
      </c>
      <c r="J9" s="285" t="s">
        <v>234</v>
      </c>
      <c r="K9" s="286"/>
      <c r="L9" s="346"/>
      <c r="M9" s="344"/>
      <c r="N9" s="288" t="s">
        <v>248</v>
      </c>
      <c r="O9" s="289" t="s">
        <v>160</v>
      </c>
      <c r="P9" s="288" t="s">
        <v>131</v>
      </c>
      <c r="Q9" s="577" t="s">
        <v>129</v>
      </c>
      <c r="R9" s="577"/>
      <c r="S9" s="5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row>
    <row r="10" spans="1:80" s="32" customFormat="1" ht="14.25" customHeight="1" x14ac:dyDescent="0.25">
      <c r="A10" s="290">
        <v>201</v>
      </c>
      <c r="B10" s="291"/>
      <c r="C10" s="291"/>
      <c r="D10" s="292" t="s">
        <v>132</v>
      </c>
      <c r="E10" s="299">
        <v>0</v>
      </c>
      <c r="F10" s="378"/>
      <c r="G10" s="301"/>
      <c r="H10" s="378"/>
      <c r="I10" s="301"/>
      <c r="J10" s="299"/>
      <c r="K10" s="287"/>
      <c r="L10" s="346"/>
      <c r="M10" s="344"/>
      <c r="N10" s="293">
        <f t="shared" ref="N10:N41" si="0">E10+J10</f>
        <v>0</v>
      </c>
      <c r="O10" s="294">
        <f t="shared" ref="O10:O41" si="1">IF(J10-K10&gt;0,J10-K10,0)</f>
        <v>0</v>
      </c>
      <c r="P10" s="295">
        <f t="shared" ref="P10:P73" si="2">N10-O10</f>
        <v>0</v>
      </c>
      <c r="Q10" s="575"/>
      <c r="R10" s="576"/>
      <c r="S10" s="576"/>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row>
    <row r="11" spans="1:80" s="32" customFormat="1" ht="14.25" customHeight="1" x14ac:dyDescent="0.25">
      <c r="A11" s="296">
        <v>202</v>
      </c>
      <c r="B11" s="297"/>
      <c r="C11" s="297"/>
      <c r="D11" s="298" t="s">
        <v>132</v>
      </c>
      <c r="E11" s="299">
        <v>0</v>
      </c>
      <c r="F11" s="300"/>
      <c r="G11" s="301"/>
      <c r="H11" s="300"/>
      <c r="I11" s="301"/>
      <c r="J11" s="299"/>
      <c r="K11" s="287">
        <f>IF($H11=0,0,IF(($H11-$F11)&gt;=1,($H11-$F11)*#REF!,60))</f>
        <v>0</v>
      </c>
      <c r="L11" s="346"/>
      <c r="M11" s="344"/>
      <c r="N11" s="293">
        <f t="shared" si="0"/>
        <v>0</v>
      </c>
      <c r="O11" s="294">
        <f t="shared" si="1"/>
        <v>0</v>
      </c>
      <c r="P11" s="295">
        <f t="shared" si="2"/>
        <v>0</v>
      </c>
      <c r="Q11" s="575"/>
      <c r="R11" s="576"/>
      <c r="S11" s="576"/>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row>
    <row r="12" spans="1:80" s="32" customFormat="1" ht="14.25" customHeight="1" x14ac:dyDescent="0.25">
      <c r="A12" s="296">
        <v>203</v>
      </c>
      <c r="B12" s="297"/>
      <c r="C12" s="297"/>
      <c r="D12" s="298" t="s">
        <v>132</v>
      </c>
      <c r="E12" s="299">
        <v>0</v>
      </c>
      <c r="F12" s="300"/>
      <c r="G12" s="302"/>
      <c r="H12" s="300"/>
      <c r="I12" s="301"/>
      <c r="J12" s="299"/>
      <c r="K12" s="287">
        <f>IF($H12=0,0,IF(($H12-$F12)&gt;=1,($H12-$F12)*#REF!,60))</f>
        <v>0</v>
      </c>
      <c r="L12" s="303"/>
      <c r="M12" s="345"/>
      <c r="N12" s="293">
        <f t="shared" si="0"/>
        <v>0</v>
      </c>
      <c r="O12" s="294">
        <f t="shared" si="1"/>
        <v>0</v>
      </c>
      <c r="P12" s="295">
        <f t="shared" si="2"/>
        <v>0</v>
      </c>
      <c r="Q12" s="575"/>
      <c r="R12" s="576"/>
      <c r="S12" s="576"/>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row>
    <row r="13" spans="1:80" s="32" customFormat="1" ht="14.25" customHeight="1" x14ac:dyDescent="0.25">
      <c r="A13" s="296">
        <v>204</v>
      </c>
      <c r="B13" s="297"/>
      <c r="C13" s="297"/>
      <c r="D13" s="298" t="s">
        <v>132</v>
      </c>
      <c r="E13" s="299">
        <v>0</v>
      </c>
      <c r="F13" s="300"/>
      <c r="G13" s="301"/>
      <c r="H13" s="300"/>
      <c r="I13" s="301"/>
      <c r="J13" s="299"/>
      <c r="K13" s="287">
        <f>IF($H13=0,0,IF(($H13-$F13)&gt;=1,($H13-$F13)*#REF!,60))</f>
        <v>0</v>
      </c>
      <c r="L13" s="303"/>
      <c r="M13" s="345"/>
      <c r="N13" s="293">
        <f t="shared" si="0"/>
        <v>0</v>
      </c>
      <c r="O13" s="294">
        <f t="shared" si="1"/>
        <v>0</v>
      </c>
      <c r="P13" s="295">
        <f t="shared" si="2"/>
        <v>0</v>
      </c>
      <c r="Q13" s="575"/>
      <c r="R13" s="576"/>
      <c r="S13" s="576"/>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row>
    <row r="14" spans="1:80" s="32" customFormat="1" ht="14.25" customHeight="1" x14ac:dyDescent="0.25">
      <c r="A14" s="296">
        <v>205</v>
      </c>
      <c r="B14" s="297"/>
      <c r="C14" s="297"/>
      <c r="D14" s="298" t="s">
        <v>132</v>
      </c>
      <c r="E14" s="299">
        <v>0</v>
      </c>
      <c r="F14" s="300"/>
      <c r="G14" s="301"/>
      <c r="H14" s="300"/>
      <c r="I14" s="301"/>
      <c r="J14" s="299"/>
      <c r="K14" s="287">
        <f>IF($H14=0,0,IF(($H14-$F14)&gt;=1,($H14-$F14)*#REF!,60))</f>
        <v>0</v>
      </c>
      <c r="L14" s="303"/>
      <c r="M14" s="345"/>
      <c r="N14" s="293">
        <f t="shared" si="0"/>
        <v>0</v>
      </c>
      <c r="O14" s="294">
        <f t="shared" si="1"/>
        <v>0</v>
      </c>
      <c r="P14" s="295">
        <f t="shared" si="2"/>
        <v>0</v>
      </c>
      <c r="Q14" s="575"/>
      <c r="R14" s="576"/>
      <c r="S14" s="576"/>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row>
    <row r="15" spans="1:80" s="32" customFormat="1" ht="14.25" customHeight="1" x14ac:dyDescent="0.25">
      <c r="A15" s="296">
        <v>206</v>
      </c>
      <c r="B15" s="297"/>
      <c r="C15" s="297"/>
      <c r="D15" s="298" t="s">
        <v>132</v>
      </c>
      <c r="E15" s="299">
        <v>0</v>
      </c>
      <c r="F15" s="300"/>
      <c r="G15" s="301"/>
      <c r="H15" s="300"/>
      <c r="I15" s="301"/>
      <c r="J15" s="299"/>
      <c r="K15" s="287">
        <f>IF($H15=0,0,IF(($H15-$F15)&gt;=1,($H15-$F15)*#REF!,60))</f>
        <v>0</v>
      </c>
      <c r="L15" s="303"/>
      <c r="M15" s="345"/>
      <c r="N15" s="293">
        <f t="shared" si="0"/>
        <v>0</v>
      </c>
      <c r="O15" s="294">
        <f t="shared" si="1"/>
        <v>0</v>
      </c>
      <c r="P15" s="295">
        <f t="shared" si="2"/>
        <v>0</v>
      </c>
      <c r="Q15" s="575"/>
      <c r="R15" s="576"/>
      <c r="S15" s="576"/>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row>
    <row r="16" spans="1:80" s="32" customFormat="1" ht="14.25" customHeight="1" x14ac:dyDescent="0.25">
      <c r="A16" s="296">
        <v>207</v>
      </c>
      <c r="B16" s="297"/>
      <c r="C16" s="297"/>
      <c r="D16" s="298" t="s">
        <v>132</v>
      </c>
      <c r="E16" s="299">
        <v>0</v>
      </c>
      <c r="F16" s="300"/>
      <c r="G16" s="302"/>
      <c r="H16" s="300"/>
      <c r="I16" s="301"/>
      <c r="J16" s="299"/>
      <c r="K16" s="287">
        <f>IF($H16=0,0,IF(($H16-$F16)&gt;=1,($H16-$F16)*#REF!,60))</f>
        <v>0</v>
      </c>
      <c r="L16" s="303"/>
      <c r="M16" s="345"/>
      <c r="N16" s="293">
        <f t="shared" si="0"/>
        <v>0</v>
      </c>
      <c r="O16" s="294">
        <f t="shared" si="1"/>
        <v>0</v>
      </c>
      <c r="P16" s="295">
        <f t="shared" si="2"/>
        <v>0</v>
      </c>
      <c r="Q16" s="575"/>
      <c r="R16" s="576"/>
      <c r="S16" s="576"/>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row>
    <row r="17" spans="1:71" s="32" customFormat="1" ht="14.25" customHeight="1" x14ac:dyDescent="0.25">
      <c r="A17" s="296">
        <v>208</v>
      </c>
      <c r="B17" s="297"/>
      <c r="C17" s="297"/>
      <c r="D17" s="298" t="s">
        <v>132</v>
      </c>
      <c r="E17" s="299">
        <v>0</v>
      </c>
      <c r="F17" s="300"/>
      <c r="G17" s="301"/>
      <c r="H17" s="300"/>
      <c r="I17" s="301"/>
      <c r="J17" s="299"/>
      <c r="K17" s="287">
        <f>IF($H17=0,0,IF(($H17-$F17)&gt;=1,($H17-$F17)*#REF!,60))</f>
        <v>0</v>
      </c>
      <c r="L17" s="303"/>
      <c r="M17" s="345"/>
      <c r="N17" s="293">
        <f t="shared" si="0"/>
        <v>0</v>
      </c>
      <c r="O17" s="294">
        <f t="shared" si="1"/>
        <v>0</v>
      </c>
      <c r="P17" s="295">
        <f t="shared" si="2"/>
        <v>0</v>
      </c>
      <c r="Q17" s="575"/>
      <c r="R17" s="576"/>
      <c r="S17" s="576"/>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row>
    <row r="18" spans="1:71" s="32" customFormat="1" ht="14.25" customHeight="1" x14ac:dyDescent="0.25">
      <c r="A18" s="296">
        <v>209</v>
      </c>
      <c r="B18" s="297"/>
      <c r="C18" s="297"/>
      <c r="D18" s="298" t="s">
        <v>132</v>
      </c>
      <c r="E18" s="299">
        <v>0</v>
      </c>
      <c r="F18" s="300"/>
      <c r="G18" s="302"/>
      <c r="H18" s="300"/>
      <c r="I18" s="301"/>
      <c r="J18" s="299"/>
      <c r="K18" s="287">
        <f>IF($H18=0,0,IF(($H18-$F18)&gt;=1,($H18-$F18)*#REF!,60))</f>
        <v>0</v>
      </c>
      <c r="L18" s="303"/>
      <c r="M18" s="345"/>
      <c r="N18" s="293">
        <f t="shared" si="0"/>
        <v>0</v>
      </c>
      <c r="O18" s="294">
        <f t="shared" si="1"/>
        <v>0</v>
      </c>
      <c r="P18" s="295">
        <f t="shared" si="2"/>
        <v>0</v>
      </c>
      <c r="Q18" s="575"/>
      <c r="R18" s="576"/>
      <c r="S18" s="576"/>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row>
    <row r="19" spans="1:71" s="32" customFormat="1" ht="14.25" customHeight="1" x14ac:dyDescent="0.25">
      <c r="A19" s="296">
        <v>210</v>
      </c>
      <c r="B19" s="297"/>
      <c r="C19" s="297"/>
      <c r="D19" s="298" t="s">
        <v>132</v>
      </c>
      <c r="E19" s="299">
        <v>0</v>
      </c>
      <c r="F19" s="300"/>
      <c r="G19" s="301"/>
      <c r="H19" s="300"/>
      <c r="I19" s="301"/>
      <c r="J19" s="299"/>
      <c r="K19" s="287">
        <f>IF($H19=0,0,IF(($H19-$F19)&gt;=1,($H19-$F19)*#REF!,60))</f>
        <v>0</v>
      </c>
      <c r="L19" s="303"/>
      <c r="M19" s="345"/>
      <c r="N19" s="293">
        <f t="shared" si="0"/>
        <v>0</v>
      </c>
      <c r="O19" s="294">
        <f t="shared" si="1"/>
        <v>0</v>
      </c>
      <c r="P19" s="295">
        <f t="shared" si="2"/>
        <v>0</v>
      </c>
      <c r="Q19" s="575"/>
      <c r="R19" s="576"/>
      <c r="S19" s="576"/>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row>
    <row r="20" spans="1:71" s="32" customFormat="1" ht="14.25" customHeight="1" x14ac:dyDescent="0.25">
      <c r="A20" s="296">
        <v>211</v>
      </c>
      <c r="B20" s="297"/>
      <c r="C20" s="297"/>
      <c r="D20" s="298" t="s">
        <v>132</v>
      </c>
      <c r="E20" s="299">
        <v>0</v>
      </c>
      <c r="F20" s="300"/>
      <c r="G20" s="302"/>
      <c r="H20" s="300"/>
      <c r="I20" s="301"/>
      <c r="J20" s="299"/>
      <c r="K20" s="287">
        <f>IF($H20=0,0,IF(($H20-$F20)&gt;=1,($H20-$F20)*#REF!,60))</f>
        <v>0</v>
      </c>
      <c r="L20" s="303"/>
      <c r="M20" s="345"/>
      <c r="N20" s="293">
        <f t="shared" si="0"/>
        <v>0</v>
      </c>
      <c r="O20" s="294">
        <f t="shared" si="1"/>
        <v>0</v>
      </c>
      <c r="P20" s="295">
        <f t="shared" si="2"/>
        <v>0</v>
      </c>
      <c r="Q20" s="575"/>
      <c r="R20" s="576"/>
      <c r="S20" s="576"/>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row>
    <row r="21" spans="1:71" s="32" customFormat="1" ht="14.25" customHeight="1" x14ac:dyDescent="0.25">
      <c r="A21" s="296">
        <v>212</v>
      </c>
      <c r="B21" s="297"/>
      <c r="C21" s="297"/>
      <c r="D21" s="298" t="s">
        <v>132</v>
      </c>
      <c r="E21" s="299">
        <v>0</v>
      </c>
      <c r="F21" s="300"/>
      <c r="G21" s="302"/>
      <c r="H21" s="300"/>
      <c r="I21" s="301"/>
      <c r="J21" s="299"/>
      <c r="K21" s="287">
        <f>IF($H21=0,0,IF(($H21-$F21)&gt;=1,($H21-$F21)*#REF!,60))</f>
        <v>0</v>
      </c>
      <c r="L21" s="303"/>
      <c r="M21" s="345"/>
      <c r="N21" s="293">
        <f t="shared" si="0"/>
        <v>0</v>
      </c>
      <c r="O21" s="294">
        <f t="shared" si="1"/>
        <v>0</v>
      </c>
      <c r="P21" s="295">
        <f t="shared" si="2"/>
        <v>0</v>
      </c>
      <c r="Q21" s="575"/>
      <c r="R21" s="576"/>
      <c r="S21" s="576"/>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row>
    <row r="22" spans="1:71" s="32" customFormat="1" ht="14.25" customHeight="1" x14ac:dyDescent="0.25">
      <c r="A22" s="296">
        <v>213</v>
      </c>
      <c r="B22" s="297"/>
      <c r="C22" s="297"/>
      <c r="D22" s="298" t="s">
        <v>132</v>
      </c>
      <c r="E22" s="299">
        <v>0</v>
      </c>
      <c r="F22" s="300"/>
      <c r="G22" s="302"/>
      <c r="H22" s="300"/>
      <c r="I22" s="301"/>
      <c r="J22" s="299"/>
      <c r="K22" s="287">
        <f>IF($H22=0,0,IF(($H22-$F22)&gt;=1,($H22-$F22)*#REF!,60))</f>
        <v>0</v>
      </c>
      <c r="L22" s="303"/>
      <c r="M22" s="345"/>
      <c r="N22" s="293">
        <f t="shared" si="0"/>
        <v>0</v>
      </c>
      <c r="O22" s="294">
        <f t="shared" si="1"/>
        <v>0</v>
      </c>
      <c r="P22" s="295">
        <f t="shared" si="2"/>
        <v>0</v>
      </c>
      <c r="Q22" s="575"/>
      <c r="R22" s="576"/>
      <c r="S22" s="576"/>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row>
    <row r="23" spans="1:71" s="32" customFormat="1" ht="14.25" customHeight="1" x14ac:dyDescent="0.25">
      <c r="A23" s="296">
        <v>214</v>
      </c>
      <c r="B23" s="297"/>
      <c r="C23" s="297"/>
      <c r="D23" s="298" t="s">
        <v>132</v>
      </c>
      <c r="E23" s="299">
        <v>0</v>
      </c>
      <c r="F23" s="300"/>
      <c r="G23" s="302"/>
      <c r="H23" s="300"/>
      <c r="I23" s="301"/>
      <c r="J23" s="299"/>
      <c r="K23" s="287">
        <f>IF($H23=0,0,IF(($H23-$F23)&gt;=1,($H23-$F23)*#REF!,60))</f>
        <v>0</v>
      </c>
      <c r="L23" s="303"/>
      <c r="M23" s="345"/>
      <c r="N23" s="293">
        <f t="shared" si="0"/>
        <v>0</v>
      </c>
      <c r="O23" s="294">
        <f t="shared" si="1"/>
        <v>0</v>
      </c>
      <c r="P23" s="295">
        <f t="shared" si="2"/>
        <v>0</v>
      </c>
      <c r="Q23" s="575"/>
      <c r="R23" s="576"/>
      <c r="S23" s="576"/>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row>
    <row r="24" spans="1:71" s="32" customFormat="1" ht="14.25" customHeight="1" x14ac:dyDescent="0.25">
      <c r="A24" s="296">
        <v>215</v>
      </c>
      <c r="B24" s="297"/>
      <c r="C24" s="297"/>
      <c r="D24" s="298" t="s">
        <v>132</v>
      </c>
      <c r="E24" s="299">
        <v>0</v>
      </c>
      <c r="F24" s="300"/>
      <c r="G24" s="302"/>
      <c r="H24" s="300"/>
      <c r="I24" s="301"/>
      <c r="J24" s="299"/>
      <c r="K24" s="287">
        <f>IF($H24=0,0,IF(($H24-$F24)&gt;=1,($H24-$F24)*#REF!,60))</f>
        <v>0</v>
      </c>
      <c r="L24" s="303"/>
      <c r="M24" s="345"/>
      <c r="N24" s="293">
        <f t="shared" si="0"/>
        <v>0</v>
      </c>
      <c r="O24" s="294">
        <f t="shared" si="1"/>
        <v>0</v>
      </c>
      <c r="P24" s="295">
        <f t="shared" si="2"/>
        <v>0</v>
      </c>
      <c r="Q24" s="575"/>
      <c r="R24" s="576"/>
      <c r="S24" s="576"/>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row>
    <row r="25" spans="1:71" s="32" customFormat="1" ht="14.25" customHeight="1" x14ac:dyDescent="0.25">
      <c r="A25" s="296">
        <v>216</v>
      </c>
      <c r="B25" s="297"/>
      <c r="C25" s="297"/>
      <c r="D25" s="298" t="s">
        <v>132</v>
      </c>
      <c r="E25" s="299">
        <v>0</v>
      </c>
      <c r="F25" s="300"/>
      <c r="G25" s="302"/>
      <c r="H25" s="300"/>
      <c r="I25" s="301"/>
      <c r="J25" s="299"/>
      <c r="K25" s="287">
        <f>IF($H25=0,0,IF(($H25-$F25)&gt;=1,($H25-$F25)*#REF!,60))</f>
        <v>0</v>
      </c>
      <c r="L25" s="303"/>
      <c r="M25" s="345"/>
      <c r="N25" s="293">
        <f t="shared" si="0"/>
        <v>0</v>
      </c>
      <c r="O25" s="294">
        <f t="shared" si="1"/>
        <v>0</v>
      </c>
      <c r="P25" s="295">
        <f t="shared" si="2"/>
        <v>0</v>
      </c>
      <c r="Q25" s="575"/>
      <c r="R25" s="576"/>
      <c r="S25" s="576"/>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row>
    <row r="26" spans="1:71" s="32" customFormat="1" ht="14.25" customHeight="1" x14ac:dyDescent="0.25">
      <c r="A26" s="296">
        <v>217</v>
      </c>
      <c r="B26" s="297"/>
      <c r="C26" s="297"/>
      <c r="D26" s="298" t="s">
        <v>132</v>
      </c>
      <c r="E26" s="299">
        <v>0</v>
      </c>
      <c r="F26" s="300"/>
      <c r="G26" s="302"/>
      <c r="H26" s="300"/>
      <c r="I26" s="301"/>
      <c r="J26" s="299"/>
      <c r="K26" s="287">
        <f>IF($H26=0,0,IF(($H26-$F26)&gt;=1,($H26-$F26)*#REF!,60))</f>
        <v>0</v>
      </c>
      <c r="L26" s="303"/>
      <c r="M26" s="345"/>
      <c r="N26" s="293">
        <f t="shared" si="0"/>
        <v>0</v>
      </c>
      <c r="O26" s="294">
        <f t="shared" si="1"/>
        <v>0</v>
      </c>
      <c r="P26" s="295">
        <f t="shared" si="2"/>
        <v>0</v>
      </c>
      <c r="Q26" s="575"/>
      <c r="R26" s="576"/>
      <c r="S26" s="576"/>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row>
    <row r="27" spans="1:71" s="32" customFormat="1" ht="14.25" customHeight="1" x14ac:dyDescent="0.25">
      <c r="A27" s="296">
        <v>218</v>
      </c>
      <c r="B27" s="297"/>
      <c r="C27" s="297"/>
      <c r="D27" s="298" t="s">
        <v>132</v>
      </c>
      <c r="E27" s="299">
        <v>0</v>
      </c>
      <c r="F27" s="300"/>
      <c r="G27" s="302"/>
      <c r="H27" s="300"/>
      <c r="I27" s="301"/>
      <c r="J27" s="299"/>
      <c r="K27" s="287">
        <f>IF($H27=0,0,IF(($H27-$F27)&gt;=1,($H27-$F27)*#REF!,60))</f>
        <v>0</v>
      </c>
      <c r="L27" s="303"/>
      <c r="M27" s="345"/>
      <c r="N27" s="293">
        <f t="shared" si="0"/>
        <v>0</v>
      </c>
      <c r="O27" s="294">
        <f t="shared" si="1"/>
        <v>0</v>
      </c>
      <c r="P27" s="295">
        <f t="shared" si="2"/>
        <v>0</v>
      </c>
      <c r="Q27" s="575"/>
      <c r="R27" s="576"/>
      <c r="S27" s="576"/>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row>
    <row r="28" spans="1:71" s="32" customFormat="1" ht="14.25" customHeight="1" x14ac:dyDescent="0.25">
      <c r="A28" s="296">
        <v>219</v>
      </c>
      <c r="B28" s="297"/>
      <c r="C28" s="297"/>
      <c r="D28" s="298" t="s">
        <v>132</v>
      </c>
      <c r="E28" s="299">
        <v>0</v>
      </c>
      <c r="F28" s="300"/>
      <c r="G28" s="302"/>
      <c r="H28" s="300"/>
      <c r="I28" s="301"/>
      <c r="J28" s="299"/>
      <c r="K28" s="287">
        <f>IF($H28=0,0,IF(($H28-$F28)&gt;=1,($H28-$F28)*#REF!,60))</f>
        <v>0</v>
      </c>
      <c r="L28" s="303"/>
      <c r="M28" s="345"/>
      <c r="N28" s="293">
        <f t="shared" si="0"/>
        <v>0</v>
      </c>
      <c r="O28" s="294">
        <f t="shared" si="1"/>
        <v>0</v>
      </c>
      <c r="P28" s="295">
        <f t="shared" si="2"/>
        <v>0</v>
      </c>
      <c r="Q28" s="575"/>
      <c r="R28" s="576"/>
      <c r="S28" s="576"/>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row>
    <row r="29" spans="1:71" s="32" customFormat="1" ht="14.25" customHeight="1" x14ac:dyDescent="0.25">
      <c r="A29" s="296">
        <v>220</v>
      </c>
      <c r="B29" s="297"/>
      <c r="C29" s="297"/>
      <c r="D29" s="298" t="s">
        <v>132</v>
      </c>
      <c r="E29" s="299">
        <v>0</v>
      </c>
      <c r="F29" s="300"/>
      <c r="G29" s="302"/>
      <c r="H29" s="300"/>
      <c r="I29" s="301"/>
      <c r="J29" s="299"/>
      <c r="K29" s="287">
        <f>IF($H29=0,0,IF(($H29-$F29)&gt;=1,($H29-$F29)*#REF!,60))</f>
        <v>0</v>
      </c>
      <c r="L29" s="303"/>
      <c r="M29" s="345"/>
      <c r="N29" s="293">
        <f t="shared" si="0"/>
        <v>0</v>
      </c>
      <c r="O29" s="294">
        <f t="shared" si="1"/>
        <v>0</v>
      </c>
      <c r="P29" s="295">
        <f t="shared" si="2"/>
        <v>0</v>
      </c>
      <c r="Q29" s="575"/>
      <c r="R29" s="576"/>
      <c r="S29" s="576"/>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row>
    <row r="30" spans="1:71" s="32" customFormat="1" ht="14.25" hidden="1" customHeight="1" x14ac:dyDescent="0.25">
      <c r="A30" s="296">
        <v>221</v>
      </c>
      <c r="B30" s="297"/>
      <c r="C30" s="297"/>
      <c r="D30" s="298" t="s">
        <v>132</v>
      </c>
      <c r="E30" s="299">
        <v>0</v>
      </c>
      <c r="F30" s="300"/>
      <c r="G30" s="302"/>
      <c r="H30" s="300"/>
      <c r="I30" s="301"/>
      <c r="J30" s="299"/>
      <c r="K30" s="287">
        <f>IF($H30=0,0,IF(($H30-$F30)&gt;=1,($H30-$F30)*#REF!,60))</f>
        <v>0</v>
      </c>
      <c r="L30" s="303"/>
      <c r="M30" s="345"/>
      <c r="N30" s="293">
        <f t="shared" si="0"/>
        <v>0</v>
      </c>
      <c r="O30" s="294">
        <f t="shared" si="1"/>
        <v>0</v>
      </c>
      <c r="P30" s="295">
        <f t="shared" si="2"/>
        <v>0</v>
      </c>
      <c r="Q30" s="575"/>
      <c r="R30" s="576"/>
      <c r="S30" s="576"/>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row>
    <row r="31" spans="1:71" s="32" customFormat="1" ht="14.25" hidden="1" customHeight="1" x14ac:dyDescent="0.25">
      <c r="A31" s="296">
        <v>222</v>
      </c>
      <c r="B31" s="297"/>
      <c r="C31" s="297"/>
      <c r="D31" s="298" t="s">
        <v>132</v>
      </c>
      <c r="E31" s="299">
        <v>0</v>
      </c>
      <c r="F31" s="300"/>
      <c r="G31" s="302"/>
      <c r="H31" s="300"/>
      <c r="I31" s="301"/>
      <c r="J31" s="299"/>
      <c r="K31" s="287">
        <f>IF($H31=0,0,IF(($H31-$F31)&gt;=1,($H31-$F31)*#REF!,60))</f>
        <v>0</v>
      </c>
      <c r="L31" s="303"/>
      <c r="M31" s="345"/>
      <c r="N31" s="293">
        <f t="shared" si="0"/>
        <v>0</v>
      </c>
      <c r="O31" s="294">
        <f t="shared" si="1"/>
        <v>0</v>
      </c>
      <c r="P31" s="295">
        <f t="shared" si="2"/>
        <v>0</v>
      </c>
      <c r="Q31" s="575"/>
      <c r="R31" s="576"/>
      <c r="S31" s="576"/>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row>
    <row r="32" spans="1:71" s="32" customFormat="1" ht="14.25" hidden="1" customHeight="1" x14ac:dyDescent="0.25">
      <c r="A32" s="296">
        <v>223</v>
      </c>
      <c r="B32" s="297"/>
      <c r="C32" s="297"/>
      <c r="D32" s="298" t="s">
        <v>132</v>
      </c>
      <c r="E32" s="299">
        <v>0</v>
      </c>
      <c r="F32" s="300"/>
      <c r="G32" s="302"/>
      <c r="H32" s="300"/>
      <c r="I32" s="301"/>
      <c r="J32" s="299"/>
      <c r="K32" s="287">
        <f>IF($H32=0,0,IF(($H32-$F32)&gt;=1,($H32-$F32)*#REF!,60))</f>
        <v>0</v>
      </c>
      <c r="L32" s="303"/>
      <c r="M32" s="345"/>
      <c r="N32" s="293">
        <f t="shared" si="0"/>
        <v>0</v>
      </c>
      <c r="O32" s="294">
        <f t="shared" si="1"/>
        <v>0</v>
      </c>
      <c r="P32" s="295">
        <f t="shared" si="2"/>
        <v>0</v>
      </c>
      <c r="Q32" s="575"/>
      <c r="R32" s="576"/>
      <c r="S32" s="576"/>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row>
    <row r="33" spans="1:64" s="32" customFormat="1" ht="14.25" hidden="1" customHeight="1" x14ac:dyDescent="0.25">
      <c r="A33" s="296">
        <v>224</v>
      </c>
      <c r="B33" s="297"/>
      <c r="C33" s="297"/>
      <c r="D33" s="298" t="s">
        <v>132</v>
      </c>
      <c r="E33" s="299">
        <v>0</v>
      </c>
      <c r="F33" s="300"/>
      <c r="G33" s="302"/>
      <c r="H33" s="300"/>
      <c r="I33" s="301"/>
      <c r="J33" s="299"/>
      <c r="K33" s="287">
        <f>IF($H33=0,0,IF(($H33-$F33)&gt;=1,($H33-$F33)*#REF!,60))</f>
        <v>0</v>
      </c>
      <c r="L33" s="303"/>
      <c r="M33" s="345"/>
      <c r="N33" s="293">
        <f t="shared" si="0"/>
        <v>0</v>
      </c>
      <c r="O33" s="294">
        <f t="shared" si="1"/>
        <v>0</v>
      </c>
      <c r="P33" s="295">
        <f t="shared" si="2"/>
        <v>0</v>
      </c>
      <c r="Q33" s="575"/>
      <c r="R33" s="576"/>
      <c r="S33" s="576"/>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row>
    <row r="34" spans="1:64" s="32" customFormat="1" ht="14.25" hidden="1" customHeight="1" x14ac:dyDescent="0.25">
      <c r="A34" s="296">
        <v>225</v>
      </c>
      <c r="B34" s="297"/>
      <c r="C34" s="297"/>
      <c r="D34" s="298" t="s">
        <v>132</v>
      </c>
      <c r="E34" s="299">
        <v>0</v>
      </c>
      <c r="F34" s="300"/>
      <c r="G34" s="302"/>
      <c r="H34" s="300"/>
      <c r="I34" s="301"/>
      <c r="J34" s="299"/>
      <c r="K34" s="287">
        <f>IF($H34=0,0,IF(($H34-$F34)&gt;=1,($H34-$F34)*#REF!,60))</f>
        <v>0</v>
      </c>
      <c r="L34" s="303"/>
      <c r="M34" s="345"/>
      <c r="N34" s="293">
        <f t="shared" si="0"/>
        <v>0</v>
      </c>
      <c r="O34" s="294">
        <f t="shared" si="1"/>
        <v>0</v>
      </c>
      <c r="P34" s="295">
        <f t="shared" si="2"/>
        <v>0</v>
      </c>
      <c r="Q34" s="575"/>
      <c r="R34" s="576"/>
      <c r="S34" s="576"/>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row>
    <row r="35" spans="1:64" s="32" customFormat="1" ht="14.25" hidden="1" customHeight="1" x14ac:dyDescent="0.25">
      <c r="A35" s="296">
        <v>226</v>
      </c>
      <c r="B35" s="297"/>
      <c r="C35" s="297"/>
      <c r="D35" s="298" t="s">
        <v>132</v>
      </c>
      <c r="E35" s="299">
        <v>0</v>
      </c>
      <c r="F35" s="300"/>
      <c r="G35" s="302"/>
      <c r="H35" s="300"/>
      <c r="I35" s="301"/>
      <c r="J35" s="299"/>
      <c r="K35" s="287">
        <f>IF($H35=0,0,IF(($H35-$F35)&gt;=1,($H35-$F35)*#REF!,60))</f>
        <v>0</v>
      </c>
      <c r="L35" s="303"/>
      <c r="M35" s="345"/>
      <c r="N35" s="293">
        <f t="shared" si="0"/>
        <v>0</v>
      </c>
      <c r="O35" s="294">
        <f t="shared" si="1"/>
        <v>0</v>
      </c>
      <c r="P35" s="295">
        <f t="shared" si="2"/>
        <v>0</v>
      </c>
      <c r="Q35" s="575"/>
      <c r="R35" s="576"/>
      <c r="S35" s="576"/>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row>
    <row r="36" spans="1:64" s="32" customFormat="1" ht="14.25" hidden="1" customHeight="1" x14ac:dyDescent="0.25">
      <c r="A36" s="296">
        <v>227</v>
      </c>
      <c r="B36" s="297"/>
      <c r="C36" s="297"/>
      <c r="D36" s="298" t="s">
        <v>132</v>
      </c>
      <c r="E36" s="299">
        <v>0</v>
      </c>
      <c r="F36" s="300"/>
      <c r="G36" s="302"/>
      <c r="H36" s="300"/>
      <c r="I36" s="301"/>
      <c r="J36" s="299"/>
      <c r="K36" s="287">
        <f>IF($H36=0,0,IF(($H36-$F36)&gt;=1,($H36-$F36)*#REF!,60))</f>
        <v>0</v>
      </c>
      <c r="L36" s="303"/>
      <c r="M36" s="345"/>
      <c r="N36" s="293">
        <f t="shared" si="0"/>
        <v>0</v>
      </c>
      <c r="O36" s="294">
        <f t="shared" si="1"/>
        <v>0</v>
      </c>
      <c r="P36" s="295">
        <f t="shared" si="2"/>
        <v>0</v>
      </c>
      <c r="Q36" s="575"/>
      <c r="R36" s="576"/>
      <c r="S36" s="576"/>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row>
    <row r="37" spans="1:64" s="32" customFormat="1" ht="14.25" hidden="1" customHeight="1" x14ac:dyDescent="0.25">
      <c r="A37" s="296">
        <v>228</v>
      </c>
      <c r="B37" s="297"/>
      <c r="C37" s="297"/>
      <c r="D37" s="298" t="s">
        <v>132</v>
      </c>
      <c r="E37" s="299">
        <v>0</v>
      </c>
      <c r="F37" s="300"/>
      <c r="G37" s="302"/>
      <c r="H37" s="300"/>
      <c r="I37" s="301"/>
      <c r="J37" s="299"/>
      <c r="K37" s="287">
        <f>IF($H37=0,0,IF(($H37-$F37)&gt;=1,($H37-$F37)*#REF!,60))</f>
        <v>0</v>
      </c>
      <c r="L37" s="303"/>
      <c r="M37" s="345"/>
      <c r="N37" s="293">
        <f t="shared" si="0"/>
        <v>0</v>
      </c>
      <c r="O37" s="294">
        <f t="shared" si="1"/>
        <v>0</v>
      </c>
      <c r="P37" s="295">
        <f t="shared" si="2"/>
        <v>0</v>
      </c>
      <c r="Q37" s="575"/>
      <c r="R37" s="576"/>
      <c r="S37" s="576"/>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row>
    <row r="38" spans="1:64" s="32" customFormat="1" ht="14.25" hidden="1" customHeight="1" x14ac:dyDescent="0.25">
      <c r="A38" s="296">
        <v>229</v>
      </c>
      <c r="B38" s="297"/>
      <c r="C38" s="297"/>
      <c r="D38" s="298" t="s">
        <v>132</v>
      </c>
      <c r="E38" s="299">
        <v>0</v>
      </c>
      <c r="F38" s="300"/>
      <c r="G38" s="302"/>
      <c r="H38" s="300"/>
      <c r="I38" s="301"/>
      <c r="J38" s="299"/>
      <c r="K38" s="287">
        <f>IF($H38=0,0,IF(($H38-$F38)&gt;=1,($H38-$F38)*#REF!,60))</f>
        <v>0</v>
      </c>
      <c r="L38" s="303"/>
      <c r="M38" s="345"/>
      <c r="N38" s="293">
        <f t="shared" si="0"/>
        <v>0</v>
      </c>
      <c r="O38" s="294">
        <f t="shared" si="1"/>
        <v>0</v>
      </c>
      <c r="P38" s="295">
        <f t="shared" si="2"/>
        <v>0</v>
      </c>
      <c r="Q38" s="575"/>
      <c r="R38" s="576"/>
      <c r="S38" s="576"/>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row>
    <row r="39" spans="1:64" s="32" customFormat="1" ht="14.25" hidden="1" customHeight="1" x14ac:dyDescent="0.25">
      <c r="A39" s="296">
        <v>230</v>
      </c>
      <c r="B39" s="297"/>
      <c r="C39" s="297"/>
      <c r="D39" s="298" t="s">
        <v>132</v>
      </c>
      <c r="E39" s="299">
        <v>0</v>
      </c>
      <c r="F39" s="300"/>
      <c r="G39" s="302"/>
      <c r="H39" s="300"/>
      <c r="I39" s="301"/>
      <c r="J39" s="299"/>
      <c r="K39" s="287">
        <f>IF($H39=0,0,IF(($H39-$F39)&gt;=1,($H39-$F39)*#REF!,60))</f>
        <v>0</v>
      </c>
      <c r="L39" s="303"/>
      <c r="M39" s="345"/>
      <c r="N39" s="293">
        <f t="shared" si="0"/>
        <v>0</v>
      </c>
      <c r="O39" s="294">
        <f t="shared" si="1"/>
        <v>0</v>
      </c>
      <c r="P39" s="295">
        <f t="shared" si="2"/>
        <v>0</v>
      </c>
      <c r="Q39" s="575"/>
      <c r="R39" s="576"/>
      <c r="S39" s="576"/>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row>
    <row r="40" spans="1:64" s="32" customFormat="1" ht="14.25" hidden="1" customHeight="1" x14ac:dyDescent="0.25">
      <c r="A40" s="296">
        <v>231</v>
      </c>
      <c r="B40" s="297"/>
      <c r="C40" s="297"/>
      <c r="D40" s="298" t="s">
        <v>132</v>
      </c>
      <c r="E40" s="299">
        <v>0</v>
      </c>
      <c r="F40" s="300"/>
      <c r="G40" s="302"/>
      <c r="H40" s="300"/>
      <c r="I40" s="301"/>
      <c r="J40" s="299"/>
      <c r="K40" s="287">
        <f>IF($H40=0,0,IF(($H40-$F40)&gt;=1,($H40-$F40)*#REF!,60))</f>
        <v>0</v>
      </c>
      <c r="L40" s="303"/>
      <c r="M40" s="345"/>
      <c r="N40" s="293">
        <f t="shared" si="0"/>
        <v>0</v>
      </c>
      <c r="O40" s="294">
        <f t="shared" si="1"/>
        <v>0</v>
      </c>
      <c r="P40" s="295">
        <f t="shared" si="2"/>
        <v>0</v>
      </c>
      <c r="Q40" s="575"/>
      <c r="R40" s="576"/>
      <c r="S40" s="576"/>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row>
    <row r="41" spans="1:64" s="32" customFormat="1" ht="14.25" hidden="1" customHeight="1" x14ac:dyDescent="0.25">
      <c r="A41" s="296">
        <v>232</v>
      </c>
      <c r="B41" s="297"/>
      <c r="C41" s="297"/>
      <c r="D41" s="298" t="s">
        <v>132</v>
      </c>
      <c r="E41" s="299">
        <v>0</v>
      </c>
      <c r="F41" s="300"/>
      <c r="G41" s="302"/>
      <c r="H41" s="300"/>
      <c r="I41" s="301"/>
      <c r="J41" s="299"/>
      <c r="K41" s="287">
        <f>IF($H41=0,0,IF(($H41-$F41)&gt;=1,($H41-$F41)*#REF!,60))</f>
        <v>0</v>
      </c>
      <c r="L41" s="303"/>
      <c r="M41" s="345"/>
      <c r="N41" s="293">
        <f t="shared" si="0"/>
        <v>0</v>
      </c>
      <c r="O41" s="294">
        <f t="shared" si="1"/>
        <v>0</v>
      </c>
      <c r="P41" s="295">
        <f t="shared" si="2"/>
        <v>0</v>
      </c>
      <c r="Q41" s="575"/>
      <c r="R41" s="576"/>
      <c r="S41" s="576"/>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row>
    <row r="42" spans="1:64" s="32" customFormat="1" ht="14.25" hidden="1" customHeight="1" x14ac:dyDescent="0.25">
      <c r="A42" s="296">
        <v>233</v>
      </c>
      <c r="B42" s="297"/>
      <c r="C42" s="297"/>
      <c r="D42" s="298" t="s">
        <v>132</v>
      </c>
      <c r="E42" s="299">
        <v>0</v>
      </c>
      <c r="F42" s="300"/>
      <c r="G42" s="302"/>
      <c r="H42" s="300"/>
      <c r="I42" s="301"/>
      <c r="J42" s="299"/>
      <c r="K42" s="287">
        <f>IF($H42=0,0,IF(($H42-$F42)&gt;=1,($H42-$F42)*#REF!,60))</f>
        <v>0</v>
      </c>
      <c r="L42" s="303"/>
      <c r="M42" s="345"/>
      <c r="N42" s="293">
        <f t="shared" ref="N42:N73" si="3">E42+J42</f>
        <v>0</v>
      </c>
      <c r="O42" s="294">
        <f t="shared" ref="O42:O73" si="4">IF(J42-K42&gt;0,J42-K42,0)</f>
        <v>0</v>
      </c>
      <c r="P42" s="295">
        <f t="shared" si="2"/>
        <v>0</v>
      </c>
      <c r="Q42" s="575"/>
      <c r="R42" s="576"/>
      <c r="S42" s="576"/>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row>
    <row r="43" spans="1:64" s="32" customFormat="1" ht="14.25" hidden="1" customHeight="1" x14ac:dyDescent="0.25">
      <c r="A43" s="296">
        <v>234</v>
      </c>
      <c r="B43" s="297"/>
      <c r="C43" s="297"/>
      <c r="D43" s="298" t="s">
        <v>132</v>
      </c>
      <c r="E43" s="299">
        <v>0</v>
      </c>
      <c r="F43" s="300"/>
      <c r="G43" s="302"/>
      <c r="H43" s="300"/>
      <c r="I43" s="301"/>
      <c r="J43" s="299"/>
      <c r="K43" s="287">
        <f>IF($H43=0,0,IF(($H43-$F43)&gt;=1,($H43-$F43)*#REF!,60))</f>
        <v>0</v>
      </c>
      <c r="L43" s="303"/>
      <c r="M43" s="345"/>
      <c r="N43" s="293">
        <f t="shared" si="3"/>
        <v>0</v>
      </c>
      <c r="O43" s="294">
        <f t="shared" si="4"/>
        <v>0</v>
      </c>
      <c r="P43" s="295">
        <f t="shared" si="2"/>
        <v>0</v>
      </c>
      <c r="Q43" s="575"/>
      <c r="R43" s="576"/>
      <c r="S43" s="576"/>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row>
    <row r="44" spans="1:64" s="32" customFormat="1" ht="14.25" hidden="1" customHeight="1" x14ac:dyDescent="0.25">
      <c r="A44" s="296">
        <v>235</v>
      </c>
      <c r="B44" s="297"/>
      <c r="C44" s="297"/>
      <c r="D44" s="298" t="s">
        <v>132</v>
      </c>
      <c r="E44" s="299">
        <v>0</v>
      </c>
      <c r="F44" s="300"/>
      <c r="G44" s="302"/>
      <c r="H44" s="300"/>
      <c r="I44" s="301"/>
      <c r="J44" s="299"/>
      <c r="K44" s="287">
        <f>IF($H44=0,0,IF(($H44-$F44)&gt;=1,($H44-$F44)*#REF!,60))</f>
        <v>0</v>
      </c>
      <c r="L44" s="303"/>
      <c r="M44" s="345"/>
      <c r="N44" s="293">
        <f t="shared" si="3"/>
        <v>0</v>
      </c>
      <c r="O44" s="294">
        <f t="shared" si="4"/>
        <v>0</v>
      </c>
      <c r="P44" s="295">
        <f t="shared" si="2"/>
        <v>0</v>
      </c>
      <c r="Q44" s="575"/>
      <c r="R44" s="576"/>
      <c r="S44" s="576"/>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row>
    <row r="45" spans="1:64" s="32" customFormat="1" ht="14.25" hidden="1" customHeight="1" x14ac:dyDescent="0.25">
      <c r="A45" s="296">
        <v>236</v>
      </c>
      <c r="B45" s="297"/>
      <c r="C45" s="297"/>
      <c r="D45" s="298" t="s">
        <v>132</v>
      </c>
      <c r="E45" s="299">
        <v>0</v>
      </c>
      <c r="F45" s="300"/>
      <c r="G45" s="302"/>
      <c r="H45" s="300"/>
      <c r="I45" s="301"/>
      <c r="J45" s="299"/>
      <c r="K45" s="287">
        <f>IF($H45=0,0,IF(($H45-$F45)&gt;=1,($H45-$F45)*#REF!,60))</f>
        <v>0</v>
      </c>
      <c r="L45" s="303"/>
      <c r="M45" s="345"/>
      <c r="N45" s="293">
        <f t="shared" si="3"/>
        <v>0</v>
      </c>
      <c r="O45" s="294">
        <f t="shared" si="4"/>
        <v>0</v>
      </c>
      <c r="P45" s="295">
        <f t="shared" si="2"/>
        <v>0</v>
      </c>
      <c r="Q45" s="575"/>
      <c r="R45" s="576"/>
      <c r="S45" s="576"/>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row>
    <row r="46" spans="1:64" s="32" customFormat="1" ht="14.25" hidden="1" customHeight="1" x14ac:dyDescent="0.25">
      <c r="A46" s="296">
        <v>237</v>
      </c>
      <c r="B46" s="297"/>
      <c r="C46" s="297"/>
      <c r="D46" s="298" t="s">
        <v>132</v>
      </c>
      <c r="E46" s="299">
        <v>0</v>
      </c>
      <c r="F46" s="300"/>
      <c r="G46" s="302"/>
      <c r="H46" s="300"/>
      <c r="I46" s="301"/>
      <c r="J46" s="299"/>
      <c r="K46" s="287">
        <f>IF($H46=0,0,IF(($H46-$F46)&gt;=1,($H46-$F46)*#REF!,60))</f>
        <v>0</v>
      </c>
      <c r="L46" s="303"/>
      <c r="M46" s="345"/>
      <c r="N46" s="293">
        <f t="shared" si="3"/>
        <v>0</v>
      </c>
      <c r="O46" s="294">
        <f t="shared" si="4"/>
        <v>0</v>
      </c>
      <c r="P46" s="295">
        <f t="shared" si="2"/>
        <v>0</v>
      </c>
      <c r="Q46" s="575"/>
      <c r="R46" s="576"/>
      <c r="S46" s="576"/>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row>
    <row r="47" spans="1:64" s="32" customFormat="1" ht="14.25" hidden="1" customHeight="1" x14ac:dyDescent="0.25">
      <c r="A47" s="296">
        <v>238</v>
      </c>
      <c r="B47" s="297"/>
      <c r="C47" s="297"/>
      <c r="D47" s="298" t="s">
        <v>132</v>
      </c>
      <c r="E47" s="299">
        <v>0</v>
      </c>
      <c r="F47" s="300"/>
      <c r="G47" s="302"/>
      <c r="H47" s="300"/>
      <c r="I47" s="301"/>
      <c r="J47" s="299"/>
      <c r="K47" s="287">
        <f>IF($H47=0,0,IF(($H47-$F47)&gt;=1,($H47-$F47)*#REF!,60))</f>
        <v>0</v>
      </c>
      <c r="L47" s="303"/>
      <c r="M47" s="345"/>
      <c r="N47" s="293">
        <f t="shared" si="3"/>
        <v>0</v>
      </c>
      <c r="O47" s="294">
        <f t="shared" si="4"/>
        <v>0</v>
      </c>
      <c r="P47" s="295">
        <f t="shared" si="2"/>
        <v>0</v>
      </c>
      <c r="Q47" s="575"/>
      <c r="R47" s="576"/>
      <c r="S47" s="576"/>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row>
    <row r="48" spans="1:64" s="32" customFormat="1" ht="14.25" hidden="1" customHeight="1" x14ac:dyDescent="0.25">
      <c r="A48" s="296">
        <v>239</v>
      </c>
      <c r="B48" s="297"/>
      <c r="C48" s="297"/>
      <c r="D48" s="298" t="s">
        <v>132</v>
      </c>
      <c r="E48" s="299">
        <v>0</v>
      </c>
      <c r="F48" s="300"/>
      <c r="G48" s="302"/>
      <c r="H48" s="300"/>
      <c r="I48" s="301"/>
      <c r="J48" s="299"/>
      <c r="K48" s="287">
        <f>IF($H48=0,0,IF(($H48-$F48)&gt;=1,($H48-$F48)*#REF!,60))</f>
        <v>0</v>
      </c>
      <c r="L48" s="303"/>
      <c r="M48" s="345"/>
      <c r="N48" s="293">
        <f t="shared" si="3"/>
        <v>0</v>
      </c>
      <c r="O48" s="294">
        <f t="shared" si="4"/>
        <v>0</v>
      </c>
      <c r="P48" s="295">
        <f t="shared" si="2"/>
        <v>0</v>
      </c>
      <c r="Q48" s="575"/>
      <c r="R48" s="576"/>
      <c r="S48" s="576"/>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row>
    <row r="49" spans="1:64" s="32" customFormat="1" ht="14.25" hidden="1" customHeight="1" x14ac:dyDescent="0.25">
      <c r="A49" s="296">
        <v>240</v>
      </c>
      <c r="B49" s="297"/>
      <c r="C49" s="297"/>
      <c r="D49" s="298" t="s">
        <v>132</v>
      </c>
      <c r="E49" s="299">
        <v>0</v>
      </c>
      <c r="F49" s="300"/>
      <c r="G49" s="302"/>
      <c r="H49" s="300"/>
      <c r="I49" s="301"/>
      <c r="J49" s="299"/>
      <c r="K49" s="287">
        <f>IF($H49=0,0,IF(($H49-$F49)&gt;=1,($H49-$F49)*#REF!,60))</f>
        <v>0</v>
      </c>
      <c r="L49" s="303"/>
      <c r="M49" s="345"/>
      <c r="N49" s="293">
        <f t="shared" si="3"/>
        <v>0</v>
      </c>
      <c r="O49" s="294">
        <f t="shared" si="4"/>
        <v>0</v>
      </c>
      <c r="P49" s="295">
        <f t="shared" si="2"/>
        <v>0</v>
      </c>
      <c r="Q49" s="575"/>
      <c r="R49" s="576"/>
      <c r="S49" s="576"/>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row>
    <row r="50" spans="1:64" s="32" customFormat="1" ht="14.25" hidden="1" customHeight="1" x14ac:dyDescent="0.25">
      <c r="A50" s="296">
        <v>241</v>
      </c>
      <c r="B50" s="297"/>
      <c r="C50" s="297"/>
      <c r="D50" s="298" t="s">
        <v>132</v>
      </c>
      <c r="E50" s="299">
        <v>0</v>
      </c>
      <c r="F50" s="300"/>
      <c r="G50" s="302"/>
      <c r="H50" s="300"/>
      <c r="I50" s="301"/>
      <c r="J50" s="299"/>
      <c r="K50" s="287">
        <f>IF($H50=0,0,IF(($H50-$F50)&gt;=1,($H50-$F50)*#REF!,60))</f>
        <v>0</v>
      </c>
      <c r="L50" s="303"/>
      <c r="M50" s="345"/>
      <c r="N50" s="293">
        <f t="shared" si="3"/>
        <v>0</v>
      </c>
      <c r="O50" s="294">
        <f t="shared" si="4"/>
        <v>0</v>
      </c>
      <c r="P50" s="295">
        <f t="shared" si="2"/>
        <v>0</v>
      </c>
      <c r="Q50" s="575"/>
      <c r="R50" s="576"/>
      <c r="S50" s="576"/>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row>
    <row r="51" spans="1:64" s="32" customFormat="1" ht="14.25" hidden="1" customHeight="1" x14ac:dyDescent="0.25">
      <c r="A51" s="296">
        <v>242</v>
      </c>
      <c r="B51" s="297"/>
      <c r="C51" s="297"/>
      <c r="D51" s="298" t="s">
        <v>132</v>
      </c>
      <c r="E51" s="299">
        <v>0</v>
      </c>
      <c r="F51" s="300"/>
      <c r="G51" s="302"/>
      <c r="H51" s="300"/>
      <c r="I51" s="301"/>
      <c r="J51" s="299"/>
      <c r="K51" s="287">
        <f>IF($H51=0,0,IF(($H51-$F51)&gt;=1,($H51-$F51)*#REF!,60))</f>
        <v>0</v>
      </c>
      <c r="L51" s="303"/>
      <c r="M51" s="345"/>
      <c r="N51" s="293">
        <f t="shared" si="3"/>
        <v>0</v>
      </c>
      <c r="O51" s="294">
        <f t="shared" si="4"/>
        <v>0</v>
      </c>
      <c r="P51" s="295">
        <f t="shared" si="2"/>
        <v>0</v>
      </c>
      <c r="Q51" s="575"/>
      <c r="R51" s="576"/>
      <c r="S51" s="576"/>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row>
    <row r="52" spans="1:64" s="32" customFormat="1" ht="14.25" hidden="1" customHeight="1" x14ac:dyDescent="0.25">
      <c r="A52" s="296">
        <v>243</v>
      </c>
      <c r="B52" s="297"/>
      <c r="C52" s="297"/>
      <c r="D52" s="298" t="s">
        <v>132</v>
      </c>
      <c r="E52" s="299">
        <v>0</v>
      </c>
      <c r="F52" s="300"/>
      <c r="G52" s="302"/>
      <c r="H52" s="300"/>
      <c r="I52" s="301"/>
      <c r="J52" s="299"/>
      <c r="K52" s="287">
        <f>IF($H52=0,0,IF(($H52-$F52)&gt;=1,($H52-$F52)*#REF!,60))</f>
        <v>0</v>
      </c>
      <c r="L52" s="303"/>
      <c r="M52" s="345"/>
      <c r="N52" s="293">
        <f t="shared" si="3"/>
        <v>0</v>
      </c>
      <c r="O52" s="294">
        <f t="shared" si="4"/>
        <v>0</v>
      </c>
      <c r="P52" s="295">
        <f t="shared" si="2"/>
        <v>0</v>
      </c>
      <c r="Q52" s="575"/>
      <c r="R52" s="576"/>
      <c r="S52" s="576"/>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row>
    <row r="53" spans="1:64" s="32" customFormat="1" ht="14.25" hidden="1" customHeight="1" x14ac:dyDescent="0.25">
      <c r="A53" s="296">
        <v>244</v>
      </c>
      <c r="B53" s="297"/>
      <c r="C53" s="297"/>
      <c r="D53" s="298" t="s">
        <v>132</v>
      </c>
      <c r="E53" s="299">
        <v>0</v>
      </c>
      <c r="F53" s="300"/>
      <c r="G53" s="302"/>
      <c r="H53" s="300"/>
      <c r="I53" s="301"/>
      <c r="J53" s="299"/>
      <c r="K53" s="287">
        <f>IF($H53=0,0,IF(($H53-$F53)&gt;=1,($H53-$F53)*#REF!,60))</f>
        <v>0</v>
      </c>
      <c r="L53" s="303"/>
      <c r="M53" s="345"/>
      <c r="N53" s="293">
        <f t="shared" si="3"/>
        <v>0</v>
      </c>
      <c r="O53" s="294">
        <f t="shared" si="4"/>
        <v>0</v>
      </c>
      <c r="P53" s="295">
        <f t="shared" si="2"/>
        <v>0</v>
      </c>
      <c r="Q53" s="575"/>
      <c r="R53" s="576"/>
      <c r="S53" s="576"/>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row>
    <row r="54" spans="1:64" s="32" customFormat="1" ht="14.25" hidden="1" customHeight="1" x14ac:dyDescent="0.25">
      <c r="A54" s="296">
        <v>245</v>
      </c>
      <c r="B54" s="297"/>
      <c r="C54" s="297"/>
      <c r="D54" s="298" t="s">
        <v>132</v>
      </c>
      <c r="E54" s="299">
        <v>0</v>
      </c>
      <c r="F54" s="300"/>
      <c r="G54" s="302"/>
      <c r="H54" s="300"/>
      <c r="I54" s="301"/>
      <c r="J54" s="299"/>
      <c r="K54" s="287">
        <f>IF($H54=0,0,IF(($H54-$F54)&gt;=1,($H54-$F54)*#REF!,60))</f>
        <v>0</v>
      </c>
      <c r="L54" s="303"/>
      <c r="M54" s="345"/>
      <c r="N54" s="293">
        <f t="shared" si="3"/>
        <v>0</v>
      </c>
      <c r="O54" s="294">
        <f t="shared" si="4"/>
        <v>0</v>
      </c>
      <c r="P54" s="295">
        <f t="shared" si="2"/>
        <v>0</v>
      </c>
      <c r="Q54" s="575"/>
      <c r="R54" s="576"/>
      <c r="S54" s="576"/>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row>
    <row r="55" spans="1:64" s="32" customFormat="1" ht="14.25" hidden="1" customHeight="1" x14ac:dyDescent="0.25">
      <c r="A55" s="296">
        <v>246</v>
      </c>
      <c r="B55" s="297"/>
      <c r="C55" s="297"/>
      <c r="D55" s="298" t="s">
        <v>132</v>
      </c>
      <c r="E55" s="299">
        <v>0</v>
      </c>
      <c r="F55" s="300"/>
      <c r="G55" s="302"/>
      <c r="H55" s="300"/>
      <c r="I55" s="301"/>
      <c r="J55" s="299"/>
      <c r="K55" s="287">
        <f>IF($H55=0,0,IF(($H55-$F55)&gt;=1,($H55-$F55)*#REF!,60))</f>
        <v>0</v>
      </c>
      <c r="L55" s="303"/>
      <c r="M55" s="345"/>
      <c r="N55" s="293">
        <f t="shared" si="3"/>
        <v>0</v>
      </c>
      <c r="O55" s="294">
        <f t="shared" si="4"/>
        <v>0</v>
      </c>
      <c r="P55" s="295">
        <f t="shared" si="2"/>
        <v>0</v>
      </c>
      <c r="Q55" s="575"/>
      <c r="R55" s="576"/>
      <c r="S55" s="576"/>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row>
    <row r="56" spans="1:64" s="32" customFormat="1" ht="14.25" hidden="1" customHeight="1" x14ac:dyDescent="0.25">
      <c r="A56" s="296">
        <v>247</v>
      </c>
      <c r="B56" s="297"/>
      <c r="C56" s="297"/>
      <c r="D56" s="298" t="s">
        <v>132</v>
      </c>
      <c r="E56" s="299">
        <v>0</v>
      </c>
      <c r="F56" s="300"/>
      <c r="G56" s="302"/>
      <c r="H56" s="300"/>
      <c r="I56" s="301"/>
      <c r="J56" s="299"/>
      <c r="K56" s="287">
        <f>IF($H56=0,0,IF(($H56-$F56)&gt;=1,($H56-$F56)*#REF!,60))</f>
        <v>0</v>
      </c>
      <c r="L56" s="303"/>
      <c r="M56" s="345"/>
      <c r="N56" s="293">
        <f t="shared" si="3"/>
        <v>0</v>
      </c>
      <c r="O56" s="294">
        <f t="shared" si="4"/>
        <v>0</v>
      </c>
      <c r="P56" s="295">
        <f t="shared" si="2"/>
        <v>0</v>
      </c>
      <c r="Q56" s="575"/>
      <c r="R56" s="576"/>
      <c r="S56" s="576"/>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row>
    <row r="57" spans="1:64" s="32" customFormat="1" ht="14.25" hidden="1" customHeight="1" x14ac:dyDescent="0.25">
      <c r="A57" s="296">
        <v>248</v>
      </c>
      <c r="B57" s="297"/>
      <c r="C57" s="297"/>
      <c r="D57" s="298" t="s">
        <v>132</v>
      </c>
      <c r="E57" s="299">
        <v>0</v>
      </c>
      <c r="F57" s="300"/>
      <c r="G57" s="302"/>
      <c r="H57" s="300"/>
      <c r="I57" s="301"/>
      <c r="J57" s="299"/>
      <c r="K57" s="287">
        <f>IF($H57=0,0,IF(($H57-$F57)&gt;=1,($H57-$F57)*#REF!,60))</f>
        <v>0</v>
      </c>
      <c r="L57" s="303"/>
      <c r="M57" s="345"/>
      <c r="N57" s="293">
        <f t="shared" si="3"/>
        <v>0</v>
      </c>
      <c r="O57" s="294">
        <f t="shared" si="4"/>
        <v>0</v>
      </c>
      <c r="P57" s="295">
        <f t="shared" si="2"/>
        <v>0</v>
      </c>
      <c r="Q57" s="575"/>
      <c r="R57" s="576"/>
      <c r="S57" s="576"/>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row>
    <row r="58" spans="1:64" s="32" customFormat="1" ht="14.25" hidden="1" customHeight="1" x14ac:dyDescent="0.25">
      <c r="A58" s="296">
        <v>249</v>
      </c>
      <c r="B58" s="297"/>
      <c r="C58" s="297"/>
      <c r="D58" s="298" t="s">
        <v>132</v>
      </c>
      <c r="E58" s="299">
        <v>0</v>
      </c>
      <c r="F58" s="300"/>
      <c r="G58" s="302"/>
      <c r="H58" s="300"/>
      <c r="I58" s="301"/>
      <c r="J58" s="299"/>
      <c r="K58" s="287">
        <f>IF($H58=0,0,IF(($H58-$F58)&gt;=1,($H58-$F58)*#REF!,60))</f>
        <v>0</v>
      </c>
      <c r="L58" s="303"/>
      <c r="M58" s="345"/>
      <c r="N58" s="293">
        <f t="shared" si="3"/>
        <v>0</v>
      </c>
      <c r="O58" s="294">
        <f t="shared" si="4"/>
        <v>0</v>
      </c>
      <c r="P58" s="295">
        <f t="shared" si="2"/>
        <v>0</v>
      </c>
      <c r="Q58" s="575"/>
      <c r="R58" s="576"/>
      <c r="S58" s="576"/>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row>
    <row r="59" spans="1:64" s="32" customFormat="1" ht="14.25" hidden="1" customHeight="1" x14ac:dyDescent="0.25">
      <c r="A59" s="296">
        <v>250</v>
      </c>
      <c r="B59" s="297"/>
      <c r="C59" s="297"/>
      <c r="D59" s="298" t="s">
        <v>132</v>
      </c>
      <c r="E59" s="299">
        <v>0</v>
      </c>
      <c r="F59" s="300"/>
      <c r="G59" s="302"/>
      <c r="H59" s="300"/>
      <c r="I59" s="301"/>
      <c r="J59" s="299"/>
      <c r="K59" s="287">
        <f>IF($H59=0,0,IF(($H59-$F59)&gt;=1,($H59-$F59)*#REF!,60))</f>
        <v>0</v>
      </c>
      <c r="L59" s="303"/>
      <c r="M59" s="345"/>
      <c r="N59" s="293">
        <f t="shared" si="3"/>
        <v>0</v>
      </c>
      <c r="O59" s="294">
        <f t="shared" si="4"/>
        <v>0</v>
      </c>
      <c r="P59" s="295">
        <f t="shared" si="2"/>
        <v>0</v>
      </c>
      <c r="Q59" s="575"/>
      <c r="R59" s="576"/>
      <c r="S59" s="576"/>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row>
    <row r="60" spans="1:64" s="32" customFormat="1" ht="14.25" hidden="1" customHeight="1" x14ac:dyDescent="0.25">
      <c r="A60" s="296">
        <v>251</v>
      </c>
      <c r="B60" s="297"/>
      <c r="C60" s="297"/>
      <c r="D60" s="298" t="s">
        <v>132</v>
      </c>
      <c r="E60" s="299">
        <v>0</v>
      </c>
      <c r="F60" s="300"/>
      <c r="G60" s="302"/>
      <c r="H60" s="300"/>
      <c r="I60" s="301"/>
      <c r="J60" s="299"/>
      <c r="K60" s="287">
        <f>IF($H60=0,0,IF(($H60-$F60)&gt;=1,($H60-$F60)*#REF!,60))</f>
        <v>0</v>
      </c>
      <c r="L60" s="303"/>
      <c r="M60" s="345"/>
      <c r="N60" s="293">
        <f t="shared" si="3"/>
        <v>0</v>
      </c>
      <c r="O60" s="294">
        <f t="shared" si="4"/>
        <v>0</v>
      </c>
      <c r="P60" s="295">
        <f t="shared" si="2"/>
        <v>0</v>
      </c>
      <c r="Q60" s="575"/>
      <c r="R60" s="576"/>
      <c r="S60" s="576"/>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row>
    <row r="61" spans="1:64" s="32" customFormat="1" ht="14.25" hidden="1" customHeight="1" x14ac:dyDescent="0.25">
      <c r="A61" s="296">
        <v>252</v>
      </c>
      <c r="B61" s="297"/>
      <c r="C61" s="297"/>
      <c r="D61" s="298" t="s">
        <v>132</v>
      </c>
      <c r="E61" s="299">
        <v>0</v>
      </c>
      <c r="F61" s="300"/>
      <c r="G61" s="302"/>
      <c r="H61" s="300"/>
      <c r="I61" s="301"/>
      <c r="J61" s="299"/>
      <c r="K61" s="287">
        <f>IF($H61=0,0,IF(($H61-$F61)&gt;=1,($H61-$F61)*#REF!,60))</f>
        <v>0</v>
      </c>
      <c r="L61" s="303"/>
      <c r="M61" s="345"/>
      <c r="N61" s="293">
        <f t="shared" si="3"/>
        <v>0</v>
      </c>
      <c r="O61" s="294">
        <f t="shared" si="4"/>
        <v>0</v>
      </c>
      <c r="P61" s="295">
        <f t="shared" si="2"/>
        <v>0</v>
      </c>
      <c r="Q61" s="575"/>
      <c r="R61" s="576"/>
      <c r="S61" s="576"/>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row>
    <row r="62" spans="1:64" s="32" customFormat="1" ht="14.25" hidden="1" customHeight="1" x14ac:dyDescent="0.25">
      <c r="A62" s="296">
        <v>253</v>
      </c>
      <c r="B62" s="297"/>
      <c r="C62" s="297"/>
      <c r="D62" s="298" t="s">
        <v>132</v>
      </c>
      <c r="E62" s="299">
        <v>0</v>
      </c>
      <c r="F62" s="300"/>
      <c r="G62" s="302"/>
      <c r="H62" s="300"/>
      <c r="I62" s="301"/>
      <c r="J62" s="299"/>
      <c r="K62" s="287">
        <f>IF($H62=0,0,IF(($H62-$F62)&gt;=1,($H62-$F62)*#REF!,60))</f>
        <v>0</v>
      </c>
      <c r="L62" s="303"/>
      <c r="M62" s="345"/>
      <c r="N62" s="293">
        <f t="shared" si="3"/>
        <v>0</v>
      </c>
      <c r="O62" s="294">
        <f t="shared" si="4"/>
        <v>0</v>
      </c>
      <c r="P62" s="295">
        <f t="shared" si="2"/>
        <v>0</v>
      </c>
      <c r="Q62" s="575"/>
      <c r="R62" s="576"/>
      <c r="S62" s="576"/>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row>
    <row r="63" spans="1:64" s="32" customFormat="1" ht="14.25" hidden="1" customHeight="1" x14ac:dyDescent="0.25">
      <c r="A63" s="296">
        <v>254</v>
      </c>
      <c r="B63" s="297"/>
      <c r="C63" s="297"/>
      <c r="D63" s="298" t="s">
        <v>132</v>
      </c>
      <c r="E63" s="299">
        <v>0</v>
      </c>
      <c r="F63" s="300"/>
      <c r="G63" s="302"/>
      <c r="H63" s="300"/>
      <c r="I63" s="301"/>
      <c r="J63" s="299"/>
      <c r="K63" s="287">
        <f>IF($H63=0,0,IF(($H63-$F63)&gt;=1,($H63-$F63)*#REF!,60))</f>
        <v>0</v>
      </c>
      <c r="L63" s="303"/>
      <c r="M63" s="345"/>
      <c r="N63" s="293">
        <f t="shared" si="3"/>
        <v>0</v>
      </c>
      <c r="O63" s="294">
        <f t="shared" si="4"/>
        <v>0</v>
      </c>
      <c r="P63" s="295">
        <f t="shared" si="2"/>
        <v>0</v>
      </c>
      <c r="Q63" s="575"/>
      <c r="R63" s="576"/>
      <c r="S63" s="576"/>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row>
    <row r="64" spans="1:64" s="32" customFormat="1" ht="14.25" hidden="1" customHeight="1" x14ac:dyDescent="0.25">
      <c r="A64" s="296">
        <v>255</v>
      </c>
      <c r="B64" s="297"/>
      <c r="C64" s="297"/>
      <c r="D64" s="298" t="s">
        <v>132</v>
      </c>
      <c r="E64" s="299">
        <v>0</v>
      </c>
      <c r="F64" s="300"/>
      <c r="G64" s="302"/>
      <c r="H64" s="300"/>
      <c r="I64" s="301"/>
      <c r="J64" s="299"/>
      <c r="K64" s="287">
        <f>IF($H64=0,0,IF(($H64-$F64)&gt;=1,($H64-$F64)*#REF!,60))</f>
        <v>0</v>
      </c>
      <c r="L64" s="303"/>
      <c r="M64" s="345"/>
      <c r="N64" s="293">
        <f t="shared" si="3"/>
        <v>0</v>
      </c>
      <c r="O64" s="294">
        <f t="shared" si="4"/>
        <v>0</v>
      </c>
      <c r="P64" s="295">
        <f t="shared" si="2"/>
        <v>0</v>
      </c>
      <c r="Q64" s="575"/>
      <c r="R64" s="576"/>
      <c r="S64" s="576"/>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row>
    <row r="65" spans="1:64" s="32" customFormat="1" ht="14.25" hidden="1" customHeight="1" x14ac:dyDescent="0.25">
      <c r="A65" s="296">
        <v>256</v>
      </c>
      <c r="B65" s="297"/>
      <c r="C65" s="297"/>
      <c r="D65" s="298" t="s">
        <v>132</v>
      </c>
      <c r="E65" s="299">
        <v>0</v>
      </c>
      <c r="F65" s="300"/>
      <c r="G65" s="302"/>
      <c r="H65" s="300"/>
      <c r="I65" s="301"/>
      <c r="J65" s="299"/>
      <c r="K65" s="287">
        <f>IF($H65=0,0,IF(($H65-$F65)&gt;=1,($H65-$F65)*#REF!,60))</f>
        <v>0</v>
      </c>
      <c r="L65" s="303"/>
      <c r="M65" s="345"/>
      <c r="N65" s="293">
        <f t="shared" si="3"/>
        <v>0</v>
      </c>
      <c r="O65" s="294">
        <f t="shared" si="4"/>
        <v>0</v>
      </c>
      <c r="P65" s="295">
        <f t="shared" si="2"/>
        <v>0</v>
      </c>
      <c r="Q65" s="575"/>
      <c r="R65" s="576"/>
      <c r="S65" s="576"/>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row>
    <row r="66" spans="1:64" s="32" customFormat="1" ht="14.25" hidden="1" customHeight="1" x14ac:dyDescent="0.25">
      <c r="A66" s="296">
        <v>257</v>
      </c>
      <c r="B66" s="297"/>
      <c r="C66" s="297"/>
      <c r="D66" s="298" t="s">
        <v>132</v>
      </c>
      <c r="E66" s="299">
        <v>0</v>
      </c>
      <c r="F66" s="300"/>
      <c r="G66" s="302"/>
      <c r="H66" s="300"/>
      <c r="I66" s="301"/>
      <c r="J66" s="299"/>
      <c r="K66" s="287">
        <f>IF($H66=0,0,IF(($H66-$F66)&gt;=1,($H66-$F66)*#REF!,60))</f>
        <v>0</v>
      </c>
      <c r="L66" s="303"/>
      <c r="M66" s="345"/>
      <c r="N66" s="293">
        <f t="shared" si="3"/>
        <v>0</v>
      </c>
      <c r="O66" s="294">
        <f t="shared" si="4"/>
        <v>0</v>
      </c>
      <c r="P66" s="295">
        <f t="shared" si="2"/>
        <v>0</v>
      </c>
      <c r="Q66" s="575"/>
      <c r="R66" s="576"/>
      <c r="S66" s="576"/>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row>
    <row r="67" spans="1:64" s="32" customFormat="1" ht="14.25" hidden="1" customHeight="1" x14ac:dyDescent="0.25">
      <c r="A67" s="296">
        <v>258</v>
      </c>
      <c r="B67" s="297"/>
      <c r="C67" s="297"/>
      <c r="D67" s="298" t="s">
        <v>132</v>
      </c>
      <c r="E67" s="299">
        <v>0</v>
      </c>
      <c r="F67" s="300"/>
      <c r="G67" s="302"/>
      <c r="H67" s="300"/>
      <c r="I67" s="301"/>
      <c r="J67" s="299"/>
      <c r="K67" s="287">
        <f>IF($H67=0,0,IF(($H67-$F67)&gt;=1,($H67-$F67)*#REF!,60))</f>
        <v>0</v>
      </c>
      <c r="L67" s="303"/>
      <c r="M67" s="345"/>
      <c r="N67" s="293">
        <f t="shared" si="3"/>
        <v>0</v>
      </c>
      <c r="O67" s="294">
        <f t="shared" si="4"/>
        <v>0</v>
      </c>
      <c r="P67" s="295">
        <f t="shared" si="2"/>
        <v>0</v>
      </c>
      <c r="Q67" s="575"/>
      <c r="R67" s="576"/>
      <c r="S67" s="576"/>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row>
    <row r="68" spans="1:64" s="32" customFormat="1" ht="14.25" hidden="1" customHeight="1" x14ac:dyDescent="0.25">
      <c r="A68" s="296">
        <v>259</v>
      </c>
      <c r="B68" s="297"/>
      <c r="C68" s="297"/>
      <c r="D68" s="298" t="s">
        <v>132</v>
      </c>
      <c r="E68" s="299">
        <v>0</v>
      </c>
      <c r="F68" s="300"/>
      <c r="G68" s="302"/>
      <c r="H68" s="300"/>
      <c r="I68" s="301"/>
      <c r="J68" s="299"/>
      <c r="K68" s="287">
        <f>IF($H68=0,0,IF(($H68-$F68)&gt;=1,($H68-$F68)*#REF!,60))</f>
        <v>0</v>
      </c>
      <c r="L68" s="303"/>
      <c r="M68" s="345"/>
      <c r="N68" s="293">
        <f t="shared" si="3"/>
        <v>0</v>
      </c>
      <c r="O68" s="294">
        <f t="shared" si="4"/>
        <v>0</v>
      </c>
      <c r="P68" s="295">
        <f t="shared" si="2"/>
        <v>0</v>
      </c>
      <c r="Q68" s="575"/>
      <c r="R68" s="576"/>
      <c r="S68" s="576"/>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row>
    <row r="69" spans="1:64" s="32" customFormat="1" ht="14.25" hidden="1" customHeight="1" x14ac:dyDescent="0.25">
      <c r="A69" s="296">
        <v>260</v>
      </c>
      <c r="B69" s="297"/>
      <c r="C69" s="297"/>
      <c r="D69" s="298" t="s">
        <v>132</v>
      </c>
      <c r="E69" s="299">
        <v>0</v>
      </c>
      <c r="F69" s="300"/>
      <c r="G69" s="302"/>
      <c r="H69" s="300"/>
      <c r="I69" s="301"/>
      <c r="J69" s="299"/>
      <c r="K69" s="287">
        <f>IF($H69=0,0,IF(($H69-$F69)&gt;=1,($H69-$F69)*#REF!,60))</f>
        <v>0</v>
      </c>
      <c r="L69" s="303"/>
      <c r="M69" s="345"/>
      <c r="N69" s="293">
        <f t="shared" si="3"/>
        <v>0</v>
      </c>
      <c r="O69" s="294">
        <f t="shared" si="4"/>
        <v>0</v>
      </c>
      <c r="P69" s="295">
        <f t="shared" si="2"/>
        <v>0</v>
      </c>
      <c r="Q69" s="575"/>
      <c r="R69" s="576"/>
      <c r="S69" s="576"/>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row>
    <row r="70" spans="1:64" s="32" customFormat="1" ht="14.25" hidden="1" customHeight="1" x14ac:dyDescent="0.25">
      <c r="A70" s="296">
        <v>261</v>
      </c>
      <c r="B70" s="297"/>
      <c r="C70" s="297"/>
      <c r="D70" s="298" t="s">
        <v>132</v>
      </c>
      <c r="E70" s="299">
        <v>0</v>
      </c>
      <c r="F70" s="300"/>
      <c r="G70" s="302"/>
      <c r="H70" s="300"/>
      <c r="I70" s="301"/>
      <c r="J70" s="299"/>
      <c r="K70" s="287">
        <f>IF($H70=0,0,IF(($H70-$F70)&gt;=1,($H70-$F70)*#REF!,60))</f>
        <v>0</v>
      </c>
      <c r="L70" s="303"/>
      <c r="M70" s="345"/>
      <c r="N70" s="293">
        <f t="shared" si="3"/>
        <v>0</v>
      </c>
      <c r="O70" s="294">
        <f t="shared" si="4"/>
        <v>0</v>
      </c>
      <c r="P70" s="295">
        <f t="shared" si="2"/>
        <v>0</v>
      </c>
      <c r="Q70" s="575"/>
      <c r="R70" s="576"/>
      <c r="S70" s="576"/>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row>
    <row r="71" spans="1:64" s="32" customFormat="1" ht="14.25" hidden="1" customHeight="1" x14ac:dyDescent="0.25">
      <c r="A71" s="296">
        <v>262</v>
      </c>
      <c r="B71" s="297"/>
      <c r="C71" s="297"/>
      <c r="D71" s="298" t="s">
        <v>132</v>
      </c>
      <c r="E71" s="299">
        <v>0</v>
      </c>
      <c r="F71" s="300"/>
      <c r="G71" s="302"/>
      <c r="H71" s="300"/>
      <c r="I71" s="301"/>
      <c r="J71" s="299"/>
      <c r="K71" s="287">
        <f>IF($H71=0,0,IF(($H71-$F71)&gt;=1,($H71-$F71)*#REF!,60))</f>
        <v>0</v>
      </c>
      <c r="L71" s="303"/>
      <c r="M71" s="345"/>
      <c r="N71" s="293">
        <f t="shared" si="3"/>
        <v>0</v>
      </c>
      <c r="O71" s="294">
        <f t="shared" si="4"/>
        <v>0</v>
      </c>
      <c r="P71" s="295">
        <f t="shared" si="2"/>
        <v>0</v>
      </c>
      <c r="Q71" s="575"/>
      <c r="R71" s="576"/>
      <c r="S71" s="576"/>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row>
    <row r="72" spans="1:64" s="32" customFormat="1" ht="14.25" hidden="1" customHeight="1" x14ac:dyDescent="0.25">
      <c r="A72" s="296">
        <v>263</v>
      </c>
      <c r="B72" s="297"/>
      <c r="C72" s="297"/>
      <c r="D72" s="298" t="s">
        <v>132</v>
      </c>
      <c r="E72" s="299">
        <v>0</v>
      </c>
      <c r="F72" s="300"/>
      <c r="G72" s="302"/>
      <c r="H72" s="300"/>
      <c r="I72" s="301"/>
      <c r="J72" s="299"/>
      <c r="K72" s="287">
        <f>IF($H72=0,0,IF(($H72-$F72)&gt;=1,($H72-$F72)*#REF!,60))</f>
        <v>0</v>
      </c>
      <c r="L72" s="303"/>
      <c r="M72" s="345"/>
      <c r="N72" s="293">
        <f t="shared" si="3"/>
        <v>0</v>
      </c>
      <c r="O72" s="294">
        <f t="shared" si="4"/>
        <v>0</v>
      </c>
      <c r="P72" s="295">
        <f t="shared" si="2"/>
        <v>0</v>
      </c>
      <c r="Q72" s="575"/>
      <c r="R72" s="576"/>
      <c r="S72" s="576"/>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row>
    <row r="73" spans="1:64" s="32" customFormat="1" ht="14.25" hidden="1" customHeight="1" x14ac:dyDescent="0.25">
      <c r="A73" s="296">
        <v>264</v>
      </c>
      <c r="B73" s="297"/>
      <c r="C73" s="297"/>
      <c r="D73" s="298" t="s">
        <v>132</v>
      </c>
      <c r="E73" s="299">
        <v>0</v>
      </c>
      <c r="F73" s="300"/>
      <c r="G73" s="302"/>
      <c r="H73" s="300"/>
      <c r="I73" s="301"/>
      <c r="J73" s="299"/>
      <c r="K73" s="287">
        <f>IF($H73=0,0,IF(($H73-$F73)&gt;=1,($H73-$F73)*#REF!,60))</f>
        <v>0</v>
      </c>
      <c r="L73" s="303"/>
      <c r="M73" s="345"/>
      <c r="N73" s="293">
        <f t="shared" si="3"/>
        <v>0</v>
      </c>
      <c r="O73" s="294">
        <f t="shared" si="4"/>
        <v>0</v>
      </c>
      <c r="P73" s="295">
        <f t="shared" si="2"/>
        <v>0</v>
      </c>
      <c r="Q73" s="575"/>
      <c r="R73" s="576"/>
      <c r="S73" s="576"/>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row>
    <row r="74" spans="1:64" s="32" customFormat="1" ht="14.25" hidden="1" customHeight="1" x14ac:dyDescent="0.25">
      <c r="A74" s="296">
        <v>265</v>
      </c>
      <c r="B74" s="297"/>
      <c r="C74" s="297"/>
      <c r="D74" s="298" t="s">
        <v>132</v>
      </c>
      <c r="E74" s="299">
        <v>0</v>
      </c>
      <c r="F74" s="300"/>
      <c r="G74" s="302"/>
      <c r="H74" s="300"/>
      <c r="I74" s="301"/>
      <c r="J74" s="299"/>
      <c r="K74" s="287">
        <f>IF($H74=0,0,IF(($H74-$F74)&gt;=1,($H74-$F74)*#REF!,60))</f>
        <v>0</v>
      </c>
      <c r="L74" s="303"/>
      <c r="M74" s="345"/>
      <c r="N74" s="293">
        <f t="shared" ref="N74:N108" si="5">E74+J74</f>
        <v>0</v>
      </c>
      <c r="O74" s="294">
        <f t="shared" ref="O74:O108" si="6">IF(J74-K74&gt;0,J74-K74,0)</f>
        <v>0</v>
      </c>
      <c r="P74" s="295">
        <f t="shared" ref="P74:P108" si="7">N74-O74</f>
        <v>0</v>
      </c>
      <c r="Q74" s="575"/>
      <c r="R74" s="576"/>
      <c r="S74" s="576"/>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row>
    <row r="75" spans="1:64" s="32" customFormat="1" ht="14.25" hidden="1" customHeight="1" x14ac:dyDescent="0.25">
      <c r="A75" s="296">
        <v>266</v>
      </c>
      <c r="B75" s="297"/>
      <c r="C75" s="297"/>
      <c r="D75" s="298" t="s">
        <v>132</v>
      </c>
      <c r="E75" s="299">
        <v>0</v>
      </c>
      <c r="F75" s="300"/>
      <c r="G75" s="302"/>
      <c r="H75" s="300"/>
      <c r="I75" s="301"/>
      <c r="J75" s="299"/>
      <c r="K75" s="287">
        <f>IF($H75=0,0,IF(($H75-$F75)&gt;=1,($H75-$F75)*#REF!,60))</f>
        <v>0</v>
      </c>
      <c r="L75" s="303"/>
      <c r="M75" s="345"/>
      <c r="N75" s="293">
        <f t="shared" si="5"/>
        <v>0</v>
      </c>
      <c r="O75" s="294">
        <f t="shared" si="6"/>
        <v>0</v>
      </c>
      <c r="P75" s="295">
        <f t="shared" si="7"/>
        <v>0</v>
      </c>
      <c r="Q75" s="575"/>
      <c r="R75" s="576"/>
      <c r="S75" s="576"/>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row>
    <row r="76" spans="1:64" s="32" customFormat="1" ht="14.25" hidden="1" customHeight="1" x14ac:dyDescent="0.25">
      <c r="A76" s="296">
        <v>267</v>
      </c>
      <c r="B76" s="297"/>
      <c r="C76" s="297"/>
      <c r="D76" s="298" t="s">
        <v>132</v>
      </c>
      <c r="E76" s="299">
        <v>0</v>
      </c>
      <c r="F76" s="300"/>
      <c r="G76" s="302"/>
      <c r="H76" s="300"/>
      <c r="I76" s="301"/>
      <c r="J76" s="299"/>
      <c r="K76" s="287">
        <f>IF($H76=0,0,IF(($H76-$F76)&gt;=1,($H76-$F76)*#REF!,60))</f>
        <v>0</v>
      </c>
      <c r="L76" s="303"/>
      <c r="M76" s="345"/>
      <c r="N76" s="293">
        <f t="shared" si="5"/>
        <v>0</v>
      </c>
      <c r="O76" s="294">
        <f t="shared" si="6"/>
        <v>0</v>
      </c>
      <c r="P76" s="295">
        <f t="shared" si="7"/>
        <v>0</v>
      </c>
      <c r="Q76" s="575"/>
      <c r="R76" s="576"/>
      <c r="S76" s="576"/>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row>
    <row r="77" spans="1:64" s="32" customFormat="1" ht="14.25" hidden="1" customHeight="1" x14ac:dyDescent="0.25">
      <c r="A77" s="296">
        <v>268</v>
      </c>
      <c r="B77" s="297"/>
      <c r="C77" s="297"/>
      <c r="D77" s="298" t="s">
        <v>132</v>
      </c>
      <c r="E77" s="299">
        <v>0</v>
      </c>
      <c r="F77" s="300"/>
      <c r="G77" s="302"/>
      <c r="H77" s="300"/>
      <c r="I77" s="301"/>
      <c r="J77" s="299"/>
      <c r="K77" s="287">
        <f>IF($H77=0,0,IF(($H77-$F77)&gt;=1,($H77-$F77)*#REF!,60))</f>
        <v>0</v>
      </c>
      <c r="L77" s="303"/>
      <c r="M77" s="345"/>
      <c r="N77" s="293">
        <f t="shared" si="5"/>
        <v>0</v>
      </c>
      <c r="O77" s="294">
        <f t="shared" si="6"/>
        <v>0</v>
      </c>
      <c r="P77" s="295">
        <f t="shared" si="7"/>
        <v>0</v>
      </c>
      <c r="Q77" s="575"/>
      <c r="R77" s="576"/>
      <c r="S77" s="576"/>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row>
    <row r="78" spans="1:64" s="32" customFormat="1" ht="14.25" hidden="1" customHeight="1" x14ac:dyDescent="0.25">
      <c r="A78" s="296">
        <v>269</v>
      </c>
      <c r="B78" s="297"/>
      <c r="C78" s="297"/>
      <c r="D78" s="298" t="s">
        <v>132</v>
      </c>
      <c r="E78" s="299">
        <v>0</v>
      </c>
      <c r="F78" s="300"/>
      <c r="G78" s="302"/>
      <c r="H78" s="300"/>
      <c r="I78" s="301"/>
      <c r="J78" s="299"/>
      <c r="K78" s="287">
        <f>IF($H78=0,0,IF(($H78-$F78)&gt;=1,($H78-$F78)*#REF!,60))</f>
        <v>0</v>
      </c>
      <c r="L78" s="303"/>
      <c r="M78" s="345"/>
      <c r="N78" s="293">
        <f t="shared" si="5"/>
        <v>0</v>
      </c>
      <c r="O78" s="294">
        <f t="shared" si="6"/>
        <v>0</v>
      </c>
      <c r="P78" s="295">
        <f t="shared" si="7"/>
        <v>0</v>
      </c>
      <c r="Q78" s="575"/>
      <c r="R78" s="576"/>
      <c r="S78" s="576"/>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row>
    <row r="79" spans="1:64" s="32" customFormat="1" ht="14.25" hidden="1" customHeight="1" x14ac:dyDescent="0.25">
      <c r="A79" s="296">
        <v>270</v>
      </c>
      <c r="B79" s="297"/>
      <c r="C79" s="297"/>
      <c r="D79" s="298" t="s">
        <v>132</v>
      </c>
      <c r="E79" s="299">
        <v>0</v>
      </c>
      <c r="F79" s="300"/>
      <c r="G79" s="302"/>
      <c r="H79" s="300"/>
      <c r="I79" s="301"/>
      <c r="J79" s="299"/>
      <c r="K79" s="287">
        <f>IF($H79=0,0,IF(($H79-$F79)&gt;=1,($H79-$F79)*#REF!,60))</f>
        <v>0</v>
      </c>
      <c r="L79" s="303"/>
      <c r="M79" s="345"/>
      <c r="N79" s="293">
        <f t="shared" si="5"/>
        <v>0</v>
      </c>
      <c r="O79" s="294">
        <f t="shared" si="6"/>
        <v>0</v>
      </c>
      <c r="P79" s="295">
        <f t="shared" si="7"/>
        <v>0</v>
      </c>
      <c r="Q79" s="575"/>
      <c r="R79" s="576"/>
      <c r="S79" s="576"/>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row>
    <row r="80" spans="1:64" s="32" customFormat="1" ht="14.25" hidden="1" customHeight="1" x14ac:dyDescent="0.25">
      <c r="A80" s="296">
        <v>271</v>
      </c>
      <c r="B80" s="297"/>
      <c r="C80" s="297"/>
      <c r="D80" s="298" t="s">
        <v>132</v>
      </c>
      <c r="E80" s="299">
        <v>0</v>
      </c>
      <c r="F80" s="300"/>
      <c r="G80" s="302"/>
      <c r="H80" s="300"/>
      <c r="I80" s="301"/>
      <c r="J80" s="299"/>
      <c r="K80" s="287">
        <f>IF($H80=0,0,IF(($H80-$F80)&gt;=1,($H80-$F80)*#REF!,60))</f>
        <v>0</v>
      </c>
      <c r="L80" s="303"/>
      <c r="M80" s="345"/>
      <c r="N80" s="293">
        <f t="shared" si="5"/>
        <v>0</v>
      </c>
      <c r="O80" s="294">
        <f t="shared" si="6"/>
        <v>0</v>
      </c>
      <c r="P80" s="295">
        <f t="shared" si="7"/>
        <v>0</v>
      </c>
      <c r="Q80" s="575"/>
      <c r="R80" s="576"/>
      <c r="S80" s="576"/>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row>
    <row r="81" spans="1:64" s="32" customFormat="1" ht="14.25" hidden="1" customHeight="1" x14ac:dyDescent="0.25">
      <c r="A81" s="296">
        <v>272</v>
      </c>
      <c r="B81" s="297"/>
      <c r="C81" s="297"/>
      <c r="D81" s="298" t="s">
        <v>132</v>
      </c>
      <c r="E81" s="299">
        <v>0</v>
      </c>
      <c r="F81" s="300"/>
      <c r="G81" s="302"/>
      <c r="H81" s="300"/>
      <c r="I81" s="301"/>
      <c r="J81" s="299"/>
      <c r="K81" s="287">
        <f>IF($H81=0,0,IF(($H81-$F81)&gt;=1,($H81-$F81)*#REF!,60))</f>
        <v>0</v>
      </c>
      <c r="L81" s="303"/>
      <c r="M81" s="345"/>
      <c r="N81" s="293">
        <f t="shared" si="5"/>
        <v>0</v>
      </c>
      <c r="O81" s="294">
        <f t="shared" si="6"/>
        <v>0</v>
      </c>
      <c r="P81" s="295">
        <f t="shared" si="7"/>
        <v>0</v>
      </c>
      <c r="Q81" s="575"/>
      <c r="R81" s="576"/>
      <c r="S81" s="576"/>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row>
    <row r="82" spans="1:64" s="32" customFormat="1" ht="14.25" hidden="1" customHeight="1" x14ac:dyDescent="0.25">
      <c r="A82" s="296">
        <v>273</v>
      </c>
      <c r="B82" s="297"/>
      <c r="C82" s="297"/>
      <c r="D82" s="298" t="s">
        <v>132</v>
      </c>
      <c r="E82" s="299">
        <v>0</v>
      </c>
      <c r="F82" s="300"/>
      <c r="G82" s="302"/>
      <c r="H82" s="300"/>
      <c r="I82" s="301"/>
      <c r="J82" s="299"/>
      <c r="K82" s="287">
        <f>IF($H82=0,0,IF(($H82-$F82)&gt;=1,($H82-$F82)*#REF!,60))</f>
        <v>0</v>
      </c>
      <c r="L82" s="303"/>
      <c r="M82" s="345"/>
      <c r="N82" s="293">
        <f t="shared" si="5"/>
        <v>0</v>
      </c>
      <c r="O82" s="294">
        <f t="shared" si="6"/>
        <v>0</v>
      </c>
      <c r="P82" s="295">
        <f t="shared" si="7"/>
        <v>0</v>
      </c>
      <c r="Q82" s="575"/>
      <c r="R82" s="576"/>
      <c r="S82" s="576"/>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row>
    <row r="83" spans="1:64" s="32" customFormat="1" ht="14.25" hidden="1" customHeight="1" x14ac:dyDescent="0.25">
      <c r="A83" s="296">
        <v>274</v>
      </c>
      <c r="B83" s="297"/>
      <c r="C83" s="297"/>
      <c r="D83" s="298" t="s">
        <v>132</v>
      </c>
      <c r="E83" s="299">
        <v>0</v>
      </c>
      <c r="F83" s="300"/>
      <c r="G83" s="302"/>
      <c r="H83" s="300"/>
      <c r="I83" s="301"/>
      <c r="J83" s="299"/>
      <c r="K83" s="287">
        <f>IF($H83=0,0,IF(($H83-$F83)&gt;=1,($H83-$F83)*#REF!,60))</f>
        <v>0</v>
      </c>
      <c r="L83" s="303"/>
      <c r="M83" s="345"/>
      <c r="N83" s="293">
        <f t="shared" si="5"/>
        <v>0</v>
      </c>
      <c r="O83" s="294">
        <f t="shared" si="6"/>
        <v>0</v>
      </c>
      <c r="P83" s="295">
        <f t="shared" si="7"/>
        <v>0</v>
      </c>
      <c r="Q83" s="575"/>
      <c r="R83" s="576"/>
      <c r="S83" s="576"/>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row>
    <row r="84" spans="1:64" s="32" customFormat="1" ht="14.25" hidden="1" customHeight="1" x14ac:dyDescent="0.25">
      <c r="A84" s="296">
        <v>275</v>
      </c>
      <c r="B84" s="297"/>
      <c r="C84" s="297"/>
      <c r="D84" s="298" t="s">
        <v>132</v>
      </c>
      <c r="E84" s="299">
        <v>0</v>
      </c>
      <c r="F84" s="300"/>
      <c r="G84" s="302"/>
      <c r="H84" s="300"/>
      <c r="I84" s="301"/>
      <c r="J84" s="299"/>
      <c r="K84" s="287">
        <f>IF($H84=0,0,IF(($H84-$F84)&gt;=1,($H84-$F84)*#REF!,60))</f>
        <v>0</v>
      </c>
      <c r="L84" s="303"/>
      <c r="M84" s="345"/>
      <c r="N84" s="293">
        <f t="shared" si="5"/>
        <v>0</v>
      </c>
      <c r="O84" s="294">
        <f t="shared" si="6"/>
        <v>0</v>
      </c>
      <c r="P84" s="295">
        <f t="shared" si="7"/>
        <v>0</v>
      </c>
      <c r="Q84" s="575"/>
      <c r="R84" s="576"/>
      <c r="S84" s="576"/>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row>
    <row r="85" spans="1:64" s="32" customFormat="1" ht="14.25" hidden="1" customHeight="1" x14ac:dyDescent="0.25">
      <c r="A85" s="296">
        <v>276</v>
      </c>
      <c r="B85" s="297"/>
      <c r="C85" s="297"/>
      <c r="D85" s="298" t="s">
        <v>132</v>
      </c>
      <c r="E85" s="299">
        <v>0</v>
      </c>
      <c r="F85" s="300"/>
      <c r="G85" s="302"/>
      <c r="H85" s="300"/>
      <c r="I85" s="301"/>
      <c r="J85" s="299"/>
      <c r="K85" s="287">
        <f>IF($H85=0,0,IF(($H85-$F85)&gt;=1,($H85-$F85)*#REF!,60))</f>
        <v>0</v>
      </c>
      <c r="L85" s="303"/>
      <c r="M85" s="345"/>
      <c r="N85" s="293">
        <f t="shared" si="5"/>
        <v>0</v>
      </c>
      <c r="O85" s="294">
        <f t="shared" si="6"/>
        <v>0</v>
      </c>
      <c r="P85" s="295">
        <f t="shared" si="7"/>
        <v>0</v>
      </c>
      <c r="Q85" s="575"/>
      <c r="R85" s="576"/>
      <c r="S85" s="576"/>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row>
    <row r="86" spans="1:64" s="32" customFormat="1" ht="14.25" hidden="1" customHeight="1" x14ac:dyDescent="0.25">
      <c r="A86" s="296">
        <v>277</v>
      </c>
      <c r="B86" s="297"/>
      <c r="C86" s="297"/>
      <c r="D86" s="298" t="s">
        <v>132</v>
      </c>
      <c r="E86" s="299">
        <v>0</v>
      </c>
      <c r="F86" s="300"/>
      <c r="G86" s="302"/>
      <c r="H86" s="300"/>
      <c r="I86" s="301"/>
      <c r="J86" s="299"/>
      <c r="K86" s="287">
        <f>IF($H86=0,0,IF(($H86-$F86)&gt;=1,($H86-$F86)*#REF!,60))</f>
        <v>0</v>
      </c>
      <c r="L86" s="303"/>
      <c r="M86" s="345"/>
      <c r="N86" s="293">
        <f t="shared" si="5"/>
        <v>0</v>
      </c>
      <c r="O86" s="294">
        <f t="shared" si="6"/>
        <v>0</v>
      </c>
      <c r="P86" s="295">
        <f t="shared" si="7"/>
        <v>0</v>
      </c>
      <c r="Q86" s="575"/>
      <c r="R86" s="576"/>
      <c r="S86" s="576"/>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row>
    <row r="87" spans="1:64" s="32" customFormat="1" ht="14.25" hidden="1" customHeight="1" x14ac:dyDescent="0.25">
      <c r="A87" s="296">
        <v>278</v>
      </c>
      <c r="B87" s="297"/>
      <c r="C87" s="297"/>
      <c r="D87" s="298" t="s">
        <v>132</v>
      </c>
      <c r="E87" s="299">
        <v>0</v>
      </c>
      <c r="F87" s="300"/>
      <c r="G87" s="302"/>
      <c r="H87" s="300"/>
      <c r="I87" s="301"/>
      <c r="J87" s="299"/>
      <c r="K87" s="287">
        <f>IF($H87=0,0,IF(($H87-$F87)&gt;=1,($H87-$F87)*#REF!,60))</f>
        <v>0</v>
      </c>
      <c r="L87" s="303"/>
      <c r="M87" s="345"/>
      <c r="N87" s="293">
        <f t="shared" si="5"/>
        <v>0</v>
      </c>
      <c r="O87" s="294">
        <f t="shared" si="6"/>
        <v>0</v>
      </c>
      <c r="P87" s="295">
        <f t="shared" si="7"/>
        <v>0</v>
      </c>
      <c r="Q87" s="575"/>
      <c r="R87" s="576"/>
      <c r="S87" s="576"/>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row>
    <row r="88" spans="1:64" s="32" customFormat="1" ht="14.25" hidden="1" customHeight="1" x14ac:dyDescent="0.25">
      <c r="A88" s="296">
        <v>279</v>
      </c>
      <c r="B88" s="297"/>
      <c r="C88" s="297"/>
      <c r="D88" s="298" t="s">
        <v>132</v>
      </c>
      <c r="E88" s="299">
        <v>0</v>
      </c>
      <c r="F88" s="300"/>
      <c r="G88" s="302"/>
      <c r="H88" s="300"/>
      <c r="I88" s="301"/>
      <c r="J88" s="299"/>
      <c r="K88" s="287">
        <f>IF($H88=0,0,IF(($H88-$F88)&gt;=1,($H88-$F88)*#REF!,60))</f>
        <v>0</v>
      </c>
      <c r="L88" s="303"/>
      <c r="M88" s="345"/>
      <c r="N88" s="293">
        <f t="shared" si="5"/>
        <v>0</v>
      </c>
      <c r="O88" s="294">
        <f t="shared" si="6"/>
        <v>0</v>
      </c>
      <c r="P88" s="295">
        <f t="shared" si="7"/>
        <v>0</v>
      </c>
      <c r="Q88" s="575"/>
      <c r="R88" s="576"/>
      <c r="S88" s="576"/>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row>
    <row r="89" spans="1:64" s="32" customFormat="1" ht="14.25" hidden="1" customHeight="1" x14ac:dyDescent="0.25">
      <c r="A89" s="296">
        <v>280</v>
      </c>
      <c r="B89" s="297"/>
      <c r="C89" s="297"/>
      <c r="D89" s="298" t="s">
        <v>132</v>
      </c>
      <c r="E89" s="299">
        <v>0</v>
      </c>
      <c r="F89" s="300"/>
      <c r="G89" s="302"/>
      <c r="H89" s="300"/>
      <c r="I89" s="301"/>
      <c r="J89" s="299"/>
      <c r="K89" s="287">
        <f>IF($H89=0,0,IF(($H89-$F89)&gt;=1,($H89-$F89)*#REF!,60))</f>
        <v>0</v>
      </c>
      <c r="L89" s="303"/>
      <c r="M89" s="345"/>
      <c r="N89" s="293">
        <f t="shared" si="5"/>
        <v>0</v>
      </c>
      <c r="O89" s="294">
        <f t="shared" si="6"/>
        <v>0</v>
      </c>
      <c r="P89" s="295">
        <f t="shared" si="7"/>
        <v>0</v>
      </c>
      <c r="Q89" s="575"/>
      <c r="R89" s="576"/>
      <c r="S89" s="576"/>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row>
    <row r="90" spans="1:64" s="32" customFormat="1" ht="14.25" hidden="1" customHeight="1" x14ac:dyDescent="0.25">
      <c r="A90" s="296">
        <v>281</v>
      </c>
      <c r="B90" s="297"/>
      <c r="C90" s="297"/>
      <c r="D90" s="298" t="s">
        <v>132</v>
      </c>
      <c r="E90" s="299">
        <v>0</v>
      </c>
      <c r="F90" s="300"/>
      <c r="G90" s="302"/>
      <c r="H90" s="300"/>
      <c r="I90" s="301"/>
      <c r="J90" s="299"/>
      <c r="K90" s="287">
        <f>IF($H90=0,0,IF(($H90-$F90)&gt;=1,($H90-$F90)*#REF!,60))</f>
        <v>0</v>
      </c>
      <c r="L90" s="303"/>
      <c r="M90" s="345"/>
      <c r="N90" s="293">
        <f t="shared" si="5"/>
        <v>0</v>
      </c>
      <c r="O90" s="294">
        <f t="shared" si="6"/>
        <v>0</v>
      </c>
      <c r="P90" s="295">
        <f t="shared" si="7"/>
        <v>0</v>
      </c>
      <c r="Q90" s="575"/>
      <c r="R90" s="576"/>
      <c r="S90" s="576"/>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row>
    <row r="91" spans="1:64" s="32" customFormat="1" ht="14.25" hidden="1" customHeight="1" x14ac:dyDescent="0.25">
      <c r="A91" s="296">
        <v>282</v>
      </c>
      <c r="B91" s="297"/>
      <c r="C91" s="297"/>
      <c r="D91" s="298" t="s">
        <v>132</v>
      </c>
      <c r="E91" s="299">
        <v>0</v>
      </c>
      <c r="F91" s="300"/>
      <c r="G91" s="302"/>
      <c r="H91" s="300"/>
      <c r="I91" s="301"/>
      <c r="J91" s="299"/>
      <c r="K91" s="287">
        <f>IF($H91=0,0,IF(($H91-$F91)&gt;=1,($H91-$F91)*#REF!,60))</f>
        <v>0</v>
      </c>
      <c r="L91" s="303"/>
      <c r="M91" s="345"/>
      <c r="N91" s="293">
        <f t="shared" si="5"/>
        <v>0</v>
      </c>
      <c r="O91" s="294">
        <f t="shared" si="6"/>
        <v>0</v>
      </c>
      <c r="P91" s="295">
        <f t="shared" si="7"/>
        <v>0</v>
      </c>
      <c r="Q91" s="575"/>
      <c r="R91" s="576"/>
      <c r="S91" s="576"/>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row>
    <row r="92" spans="1:64" s="32" customFormat="1" ht="14.25" hidden="1" customHeight="1" x14ac:dyDescent="0.25">
      <c r="A92" s="296">
        <v>283</v>
      </c>
      <c r="B92" s="297"/>
      <c r="C92" s="297"/>
      <c r="D92" s="298" t="s">
        <v>132</v>
      </c>
      <c r="E92" s="299">
        <v>0</v>
      </c>
      <c r="F92" s="300"/>
      <c r="G92" s="302"/>
      <c r="H92" s="300"/>
      <c r="I92" s="301"/>
      <c r="J92" s="299"/>
      <c r="K92" s="287">
        <f>IF($H92=0,0,IF(($H92-$F92)&gt;=1,($H92-$F92)*#REF!,60))</f>
        <v>0</v>
      </c>
      <c r="L92" s="303"/>
      <c r="M92" s="345"/>
      <c r="N92" s="293">
        <f t="shared" si="5"/>
        <v>0</v>
      </c>
      <c r="O92" s="294">
        <f t="shared" si="6"/>
        <v>0</v>
      </c>
      <c r="P92" s="295">
        <f t="shared" si="7"/>
        <v>0</v>
      </c>
      <c r="Q92" s="575"/>
      <c r="R92" s="576"/>
      <c r="S92" s="576"/>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row>
    <row r="93" spans="1:64" s="32" customFormat="1" ht="14.25" hidden="1" customHeight="1" x14ac:dyDescent="0.25">
      <c r="A93" s="296">
        <v>284</v>
      </c>
      <c r="B93" s="297"/>
      <c r="C93" s="297"/>
      <c r="D93" s="298" t="s">
        <v>132</v>
      </c>
      <c r="E93" s="299">
        <v>0</v>
      </c>
      <c r="F93" s="300"/>
      <c r="G93" s="302"/>
      <c r="H93" s="300"/>
      <c r="I93" s="301"/>
      <c r="J93" s="299"/>
      <c r="K93" s="287">
        <f>IF($H93=0,0,IF(($H93-$F93)&gt;=1,($H93-$F93)*#REF!,60))</f>
        <v>0</v>
      </c>
      <c r="L93" s="303"/>
      <c r="M93" s="345"/>
      <c r="N93" s="293">
        <f t="shared" si="5"/>
        <v>0</v>
      </c>
      <c r="O93" s="294">
        <f t="shared" si="6"/>
        <v>0</v>
      </c>
      <c r="P93" s="295">
        <f t="shared" si="7"/>
        <v>0</v>
      </c>
      <c r="Q93" s="575"/>
      <c r="R93" s="576"/>
      <c r="S93" s="576"/>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row>
    <row r="94" spans="1:64" s="32" customFormat="1" ht="14.25" hidden="1" customHeight="1" x14ac:dyDescent="0.25">
      <c r="A94" s="296">
        <v>285</v>
      </c>
      <c r="B94" s="297"/>
      <c r="C94" s="297"/>
      <c r="D94" s="298" t="s">
        <v>132</v>
      </c>
      <c r="E94" s="299">
        <v>0</v>
      </c>
      <c r="F94" s="300"/>
      <c r="G94" s="302"/>
      <c r="H94" s="300"/>
      <c r="I94" s="301"/>
      <c r="J94" s="299"/>
      <c r="K94" s="287">
        <f>IF($H94=0,0,IF(($H94-$F94)&gt;=1,($H94-$F94)*#REF!,60))</f>
        <v>0</v>
      </c>
      <c r="L94" s="303"/>
      <c r="M94" s="345"/>
      <c r="N94" s="293">
        <f t="shared" si="5"/>
        <v>0</v>
      </c>
      <c r="O94" s="294">
        <f t="shared" si="6"/>
        <v>0</v>
      </c>
      <c r="P94" s="295">
        <f t="shared" si="7"/>
        <v>0</v>
      </c>
      <c r="Q94" s="575"/>
      <c r="R94" s="576"/>
      <c r="S94" s="576"/>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row>
    <row r="95" spans="1:64" s="32" customFormat="1" ht="14.25" hidden="1" customHeight="1" x14ac:dyDescent="0.25">
      <c r="A95" s="296">
        <v>286</v>
      </c>
      <c r="B95" s="297"/>
      <c r="C95" s="297"/>
      <c r="D95" s="298" t="s">
        <v>132</v>
      </c>
      <c r="E95" s="299">
        <v>0</v>
      </c>
      <c r="F95" s="300"/>
      <c r="G95" s="302"/>
      <c r="H95" s="300"/>
      <c r="I95" s="301"/>
      <c r="J95" s="299"/>
      <c r="K95" s="287">
        <f>IF($H95=0,0,IF(($H95-$F95)&gt;=1,($H95-$F95)*#REF!,60))</f>
        <v>0</v>
      </c>
      <c r="L95" s="303"/>
      <c r="M95" s="345"/>
      <c r="N95" s="293">
        <f t="shared" si="5"/>
        <v>0</v>
      </c>
      <c r="O95" s="294">
        <f t="shared" si="6"/>
        <v>0</v>
      </c>
      <c r="P95" s="295">
        <f t="shared" si="7"/>
        <v>0</v>
      </c>
      <c r="Q95" s="575"/>
      <c r="R95" s="576"/>
      <c r="S95" s="576"/>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row>
    <row r="96" spans="1:64" s="32" customFormat="1" ht="14.25" hidden="1" customHeight="1" x14ac:dyDescent="0.25">
      <c r="A96" s="296">
        <v>287</v>
      </c>
      <c r="B96" s="297"/>
      <c r="C96" s="297"/>
      <c r="D96" s="298" t="s">
        <v>132</v>
      </c>
      <c r="E96" s="299">
        <v>0</v>
      </c>
      <c r="F96" s="300"/>
      <c r="G96" s="302"/>
      <c r="H96" s="300"/>
      <c r="I96" s="301"/>
      <c r="J96" s="299"/>
      <c r="K96" s="287">
        <f>IF($H96=0,0,IF(($H96-$F96)&gt;=1,($H96-$F96)*#REF!,60))</f>
        <v>0</v>
      </c>
      <c r="L96" s="303"/>
      <c r="M96" s="345"/>
      <c r="N96" s="293">
        <f t="shared" si="5"/>
        <v>0</v>
      </c>
      <c r="O96" s="294">
        <f t="shared" si="6"/>
        <v>0</v>
      </c>
      <c r="P96" s="295">
        <f t="shared" si="7"/>
        <v>0</v>
      </c>
      <c r="Q96" s="575"/>
      <c r="R96" s="576"/>
      <c r="S96" s="576"/>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row>
    <row r="97" spans="1:76" s="32" customFormat="1" ht="14.25" hidden="1" customHeight="1" x14ac:dyDescent="0.25">
      <c r="A97" s="296">
        <v>288</v>
      </c>
      <c r="B97" s="297"/>
      <c r="C97" s="297"/>
      <c r="D97" s="298" t="s">
        <v>132</v>
      </c>
      <c r="E97" s="299">
        <v>0</v>
      </c>
      <c r="F97" s="300"/>
      <c r="G97" s="302"/>
      <c r="H97" s="300"/>
      <c r="I97" s="301"/>
      <c r="J97" s="299"/>
      <c r="K97" s="287">
        <f>IF($H97=0,0,IF(($H97-$F97)&gt;=1,($H97-$F97)*#REF!,60))</f>
        <v>0</v>
      </c>
      <c r="L97" s="303"/>
      <c r="M97" s="345"/>
      <c r="N97" s="293">
        <f t="shared" si="5"/>
        <v>0</v>
      </c>
      <c r="O97" s="294">
        <f t="shared" si="6"/>
        <v>0</v>
      </c>
      <c r="P97" s="295">
        <f t="shared" si="7"/>
        <v>0</v>
      </c>
      <c r="Q97" s="575"/>
      <c r="R97" s="576"/>
      <c r="S97" s="576"/>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row>
    <row r="98" spans="1:76" s="32" customFormat="1" ht="14.25" hidden="1" customHeight="1" x14ac:dyDescent="0.25">
      <c r="A98" s="296">
        <v>289</v>
      </c>
      <c r="B98" s="297"/>
      <c r="C98" s="297"/>
      <c r="D98" s="298" t="s">
        <v>132</v>
      </c>
      <c r="E98" s="299">
        <v>0</v>
      </c>
      <c r="F98" s="300"/>
      <c r="G98" s="302"/>
      <c r="H98" s="300"/>
      <c r="I98" s="301"/>
      <c r="J98" s="299"/>
      <c r="K98" s="287">
        <f>IF($H98=0,0,IF(($H98-$F98)&gt;=1,($H98-$F98)*#REF!,60))</f>
        <v>0</v>
      </c>
      <c r="L98" s="303"/>
      <c r="M98" s="345"/>
      <c r="N98" s="293">
        <f t="shared" si="5"/>
        <v>0</v>
      </c>
      <c r="O98" s="294">
        <f t="shared" si="6"/>
        <v>0</v>
      </c>
      <c r="P98" s="295">
        <f t="shared" si="7"/>
        <v>0</v>
      </c>
      <c r="Q98" s="575"/>
      <c r="R98" s="576"/>
      <c r="S98" s="576"/>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row>
    <row r="99" spans="1:76" s="32" customFormat="1" ht="14.25" hidden="1" customHeight="1" x14ac:dyDescent="0.25">
      <c r="A99" s="296">
        <v>290</v>
      </c>
      <c r="B99" s="297"/>
      <c r="C99" s="297"/>
      <c r="D99" s="298" t="s">
        <v>132</v>
      </c>
      <c r="E99" s="299">
        <v>0</v>
      </c>
      <c r="F99" s="300"/>
      <c r="G99" s="302"/>
      <c r="H99" s="300"/>
      <c r="I99" s="301"/>
      <c r="J99" s="299"/>
      <c r="K99" s="287">
        <f>IF($H99=0,0,IF(($H99-$F99)&gt;=1,($H99-$F99)*#REF!,60))</f>
        <v>0</v>
      </c>
      <c r="L99" s="303"/>
      <c r="M99" s="345"/>
      <c r="N99" s="293">
        <f t="shared" si="5"/>
        <v>0</v>
      </c>
      <c r="O99" s="294">
        <f t="shared" si="6"/>
        <v>0</v>
      </c>
      <c r="P99" s="295">
        <f t="shared" si="7"/>
        <v>0</v>
      </c>
      <c r="Q99" s="575"/>
      <c r="R99" s="576"/>
      <c r="S99" s="576"/>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row>
    <row r="100" spans="1:76" s="32" customFormat="1" ht="14.25" hidden="1" customHeight="1" x14ac:dyDescent="0.25">
      <c r="A100" s="296">
        <v>291</v>
      </c>
      <c r="B100" s="297"/>
      <c r="C100" s="297"/>
      <c r="D100" s="298" t="s">
        <v>132</v>
      </c>
      <c r="E100" s="299">
        <v>0</v>
      </c>
      <c r="F100" s="300"/>
      <c r="G100" s="302"/>
      <c r="H100" s="300"/>
      <c r="I100" s="301"/>
      <c r="J100" s="299"/>
      <c r="K100" s="287">
        <f>IF($H100=0,0,IF(($H100-$F100)&gt;=1,($H100-$F100)*#REF!,60))</f>
        <v>0</v>
      </c>
      <c r="L100" s="303"/>
      <c r="M100" s="345"/>
      <c r="N100" s="293">
        <f t="shared" si="5"/>
        <v>0</v>
      </c>
      <c r="O100" s="294">
        <f t="shared" si="6"/>
        <v>0</v>
      </c>
      <c r="P100" s="295">
        <f t="shared" si="7"/>
        <v>0</v>
      </c>
      <c r="Q100" s="575"/>
      <c r="R100" s="576"/>
      <c r="S100" s="576"/>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row>
    <row r="101" spans="1:76" s="32" customFormat="1" ht="14.25" hidden="1" customHeight="1" x14ac:dyDescent="0.25">
      <c r="A101" s="296">
        <v>292</v>
      </c>
      <c r="B101" s="297"/>
      <c r="C101" s="297"/>
      <c r="D101" s="298" t="s">
        <v>132</v>
      </c>
      <c r="E101" s="299">
        <v>0</v>
      </c>
      <c r="F101" s="300"/>
      <c r="G101" s="302"/>
      <c r="H101" s="300"/>
      <c r="I101" s="301"/>
      <c r="J101" s="299"/>
      <c r="K101" s="287">
        <f>IF($H101=0,0,IF(($H101-$F101)&gt;=1,($H101-$F101)*#REF!,60))</f>
        <v>0</v>
      </c>
      <c r="L101" s="303"/>
      <c r="M101" s="345"/>
      <c r="N101" s="293">
        <f t="shared" si="5"/>
        <v>0</v>
      </c>
      <c r="O101" s="294">
        <f t="shared" si="6"/>
        <v>0</v>
      </c>
      <c r="P101" s="295">
        <f t="shared" si="7"/>
        <v>0</v>
      </c>
      <c r="Q101" s="575"/>
      <c r="R101" s="576"/>
      <c r="S101" s="576"/>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row>
    <row r="102" spans="1:76" s="32" customFormat="1" ht="14.25" hidden="1" customHeight="1" x14ac:dyDescent="0.25">
      <c r="A102" s="296">
        <v>293</v>
      </c>
      <c r="B102" s="297"/>
      <c r="C102" s="297"/>
      <c r="D102" s="298" t="s">
        <v>132</v>
      </c>
      <c r="E102" s="299">
        <v>0</v>
      </c>
      <c r="F102" s="300"/>
      <c r="G102" s="302"/>
      <c r="H102" s="300"/>
      <c r="I102" s="301"/>
      <c r="J102" s="299"/>
      <c r="K102" s="287">
        <f>IF($H102=0,0,IF(($H102-$F102)&gt;=1,($H102-$F102)*#REF!,60))</f>
        <v>0</v>
      </c>
      <c r="L102" s="303"/>
      <c r="M102" s="345"/>
      <c r="N102" s="293">
        <f t="shared" si="5"/>
        <v>0</v>
      </c>
      <c r="O102" s="294">
        <f t="shared" si="6"/>
        <v>0</v>
      </c>
      <c r="P102" s="295">
        <f t="shared" si="7"/>
        <v>0</v>
      </c>
      <c r="Q102" s="575"/>
      <c r="R102" s="576"/>
      <c r="S102" s="576"/>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row>
    <row r="103" spans="1:76" s="32" customFormat="1" ht="14.25" hidden="1" customHeight="1" x14ac:dyDescent="0.25">
      <c r="A103" s="296">
        <v>294</v>
      </c>
      <c r="B103" s="297"/>
      <c r="C103" s="297"/>
      <c r="D103" s="298" t="s">
        <v>132</v>
      </c>
      <c r="E103" s="299">
        <v>0</v>
      </c>
      <c r="F103" s="300"/>
      <c r="G103" s="302"/>
      <c r="H103" s="300"/>
      <c r="I103" s="301"/>
      <c r="J103" s="299"/>
      <c r="K103" s="287">
        <f>IF($H103=0,0,IF(($H103-$F103)&gt;=1,($H103-$F103)*#REF!,60))</f>
        <v>0</v>
      </c>
      <c r="L103" s="303"/>
      <c r="M103" s="345"/>
      <c r="N103" s="293">
        <f t="shared" si="5"/>
        <v>0</v>
      </c>
      <c r="O103" s="294">
        <f t="shared" si="6"/>
        <v>0</v>
      </c>
      <c r="P103" s="295">
        <f t="shared" si="7"/>
        <v>0</v>
      </c>
      <c r="Q103" s="575"/>
      <c r="R103" s="576"/>
      <c r="S103" s="576"/>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row>
    <row r="104" spans="1:76" s="32" customFormat="1" ht="14.25" hidden="1" customHeight="1" x14ac:dyDescent="0.25">
      <c r="A104" s="296">
        <v>295</v>
      </c>
      <c r="B104" s="297"/>
      <c r="C104" s="297"/>
      <c r="D104" s="298" t="s">
        <v>132</v>
      </c>
      <c r="E104" s="299">
        <v>0</v>
      </c>
      <c r="F104" s="300"/>
      <c r="G104" s="302"/>
      <c r="H104" s="300"/>
      <c r="I104" s="301"/>
      <c r="J104" s="299"/>
      <c r="K104" s="287">
        <f>IF($H104=0,0,IF(($H104-$F104)&gt;=1,($H104-$F104)*#REF!,60))</f>
        <v>0</v>
      </c>
      <c r="L104" s="303"/>
      <c r="M104" s="345"/>
      <c r="N104" s="293">
        <f t="shared" si="5"/>
        <v>0</v>
      </c>
      <c r="O104" s="294">
        <f t="shared" si="6"/>
        <v>0</v>
      </c>
      <c r="P104" s="295">
        <f t="shared" si="7"/>
        <v>0</v>
      </c>
      <c r="Q104" s="575"/>
      <c r="R104" s="576"/>
      <c r="S104" s="576"/>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row>
    <row r="105" spans="1:76" s="32" customFormat="1" ht="14.25" hidden="1" customHeight="1" x14ac:dyDescent="0.25">
      <c r="A105" s="296">
        <v>296</v>
      </c>
      <c r="B105" s="297"/>
      <c r="C105" s="297"/>
      <c r="D105" s="298" t="s">
        <v>132</v>
      </c>
      <c r="E105" s="299">
        <v>0</v>
      </c>
      <c r="F105" s="300"/>
      <c r="G105" s="302"/>
      <c r="H105" s="300"/>
      <c r="I105" s="301"/>
      <c r="J105" s="299"/>
      <c r="K105" s="287">
        <f>IF($H105=0,0,IF(($H105-$F105)&gt;=1,($H105-$F105)*#REF!,60))</f>
        <v>0</v>
      </c>
      <c r="L105" s="303"/>
      <c r="M105" s="345"/>
      <c r="N105" s="293">
        <f t="shared" si="5"/>
        <v>0</v>
      </c>
      <c r="O105" s="294">
        <f t="shared" si="6"/>
        <v>0</v>
      </c>
      <c r="P105" s="295">
        <f t="shared" si="7"/>
        <v>0</v>
      </c>
      <c r="Q105" s="575"/>
      <c r="R105" s="576"/>
      <c r="S105" s="576"/>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row>
    <row r="106" spans="1:76" s="32" customFormat="1" ht="14.25" hidden="1" customHeight="1" x14ac:dyDescent="0.25">
      <c r="A106" s="296">
        <v>297</v>
      </c>
      <c r="B106" s="297"/>
      <c r="C106" s="297"/>
      <c r="D106" s="298" t="s">
        <v>132</v>
      </c>
      <c r="E106" s="299">
        <v>0</v>
      </c>
      <c r="F106" s="300"/>
      <c r="G106" s="302"/>
      <c r="H106" s="300"/>
      <c r="I106" s="301"/>
      <c r="J106" s="299"/>
      <c r="K106" s="287">
        <f>IF($H106=0,0,IF(($H106-$F106)&gt;=1,($H106-$F106)*#REF!,60))</f>
        <v>0</v>
      </c>
      <c r="L106" s="303"/>
      <c r="M106" s="345"/>
      <c r="N106" s="293">
        <f t="shared" si="5"/>
        <v>0</v>
      </c>
      <c r="O106" s="294">
        <f t="shared" si="6"/>
        <v>0</v>
      </c>
      <c r="P106" s="295">
        <f t="shared" si="7"/>
        <v>0</v>
      </c>
      <c r="Q106" s="575"/>
      <c r="R106" s="576"/>
      <c r="S106" s="576"/>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row>
    <row r="107" spans="1:76" s="32" customFormat="1" ht="14.25" hidden="1" customHeight="1" x14ac:dyDescent="0.25">
      <c r="A107" s="296">
        <v>298</v>
      </c>
      <c r="B107" s="297"/>
      <c r="C107" s="297"/>
      <c r="D107" s="298" t="s">
        <v>132</v>
      </c>
      <c r="E107" s="299">
        <v>0</v>
      </c>
      <c r="F107" s="300"/>
      <c r="G107" s="302"/>
      <c r="H107" s="300"/>
      <c r="I107" s="301"/>
      <c r="J107" s="299"/>
      <c r="K107" s="287">
        <f>IF($H107=0,0,IF(($H107-$F107)&gt;=1,($H107-$F107)*#REF!,60))</f>
        <v>0</v>
      </c>
      <c r="L107" s="303"/>
      <c r="M107" s="345"/>
      <c r="N107" s="293">
        <f t="shared" si="5"/>
        <v>0</v>
      </c>
      <c r="O107" s="294">
        <f t="shared" si="6"/>
        <v>0</v>
      </c>
      <c r="P107" s="295">
        <f t="shared" si="7"/>
        <v>0</v>
      </c>
      <c r="Q107" s="575"/>
      <c r="R107" s="576"/>
      <c r="S107" s="576"/>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row>
    <row r="108" spans="1:76" s="32" customFormat="1" ht="14.25" hidden="1" customHeight="1" x14ac:dyDescent="0.25">
      <c r="A108" s="296">
        <v>299</v>
      </c>
      <c r="B108" s="297"/>
      <c r="C108" s="297"/>
      <c r="D108" s="298" t="s">
        <v>132</v>
      </c>
      <c r="E108" s="299">
        <v>0</v>
      </c>
      <c r="F108" s="300"/>
      <c r="G108" s="301"/>
      <c r="H108" s="300"/>
      <c r="I108" s="301"/>
      <c r="J108" s="299"/>
      <c r="K108" s="287">
        <f>IF($H108=0,0,IF(($H108-$F108)&gt;=1,($H108-$F108)*#REF!,60))</f>
        <v>0</v>
      </c>
      <c r="L108" s="303"/>
      <c r="M108" s="345"/>
      <c r="N108" s="293">
        <f t="shared" si="5"/>
        <v>0</v>
      </c>
      <c r="O108" s="294">
        <f t="shared" si="6"/>
        <v>0</v>
      </c>
      <c r="P108" s="295">
        <f t="shared" si="7"/>
        <v>0</v>
      </c>
      <c r="Q108" s="575"/>
      <c r="R108" s="576"/>
      <c r="S108" s="576"/>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row>
    <row r="109" spans="1:76" s="32" customFormat="1" ht="14.45" customHeight="1" x14ac:dyDescent="0.25">
      <c r="A109" s="587" t="s">
        <v>235</v>
      </c>
      <c r="B109" s="588"/>
      <c r="C109" s="589"/>
      <c r="D109" s="350"/>
      <c r="E109" s="351"/>
      <c r="F109" s="352"/>
      <c r="G109" s="353"/>
      <c r="H109" s="353"/>
      <c r="I109" s="353"/>
      <c r="J109" s="353"/>
      <c r="K109" s="232"/>
      <c r="L109" s="303"/>
      <c r="M109" s="345"/>
      <c r="N109" s="354"/>
      <c r="O109" s="354"/>
      <c r="P109" s="355"/>
      <c r="Q109" s="239"/>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row>
    <row r="110" spans="1:76" s="32" customFormat="1" x14ac:dyDescent="0.25">
      <c r="A110" s="305"/>
      <c r="B110" s="306"/>
      <c r="C110" s="306"/>
      <c r="D110" s="307" t="s">
        <v>138</v>
      </c>
      <c r="E110" s="308">
        <f>SUM(E10:E108)</f>
        <v>0</v>
      </c>
      <c r="F110" s="309"/>
      <c r="G110" s="310"/>
      <c r="H110" s="310"/>
      <c r="I110" s="311" t="s">
        <v>138</v>
      </c>
      <c r="J110" s="308">
        <f>SUM(J10:J108)</f>
        <v>0</v>
      </c>
      <c r="K110" s="312"/>
      <c r="L110" s="303"/>
      <c r="M110" s="345"/>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row>
    <row r="111" spans="1:76" s="32" customFormat="1" x14ac:dyDescent="0.25">
      <c r="A111" s="313"/>
      <c r="B111" s="277"/>
      <c r="C111" s="277"/>
      <c r="D111" s="314"/>
      <c r="E111" s="315"/>
      <c r="F111" s="313"/>
      <c r="G111" s="277"/>
      <c r="H111" s="277"/>
      <c r="I111" s="277"/>
      <c r="J111" s="277"/>
      <c r="K111" s="316"/>
      <c r="L111" s="303"/>
      <c r="M111" s="345"/>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row>
    <row r="112" spans="1:76" s="32" customFormat="1" x14ac:dyDescent="0.25">
      <c r="A112" s="313"/>
      <c r="B112" s="277"/>
      <c r="C112" s="277"/>
      <c r="D112" s="314"/>
      <c r="E112" s="313"/>
      <c r="F112" s="313"/>
      <c r="G112" s="277"/>
      <c r="H112" s="277"/>
      <c r="I112" s="277"/>
      <c r="J112" s="311" t="s">
        <v>138</v>
      </c>
      <c r="K112" s="308">
        <f>SUM(E110:J110)</f>
        <v>0</v>
      </c>
      <c r="L112" s="303"/>
      <c r="M112" s="311" t="s">
        <v>138</v>
      </c>
      <c r="N112" s="308">
        <f>SUM(N10:N108)</f>
        <v>0</v>
      </c>
      <c r="O112" s="308">
        <f>SUM(O10:O108)</f>
        <v>0</v>
      </c>
      <c r="P112" s="308">
        <f>SUM(P10:P108)</f>
        <v>0</v>
      </c>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row>
    <row r="113" spans="1:76" s="32" customFormat="1" x14ac:dyDescent="0.25">
      <c r="A113" s="313"/>
      <c r="B113" s="277"/>
      <c r="C113" s="277"/>
      <c r="D113" s="314"/>
      <c r="E113" s="313"/>
      <c r="F113" s="313"/>
      <c r="G113" s="277"/>
      <c r="H113" s="277"/>
      <c r="I113" s="277"/>
      <c r="J113" s="277"/>
      <c r="K113" s="277"/>
      <c r="L113" s="303"/>
      <c r="M113" s="345"/>
      <c r="N113" s="239"/>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row>
    <row r="114" spans="1:76" s="32" customFormat="1" x14ac:dyDescent="0.25">
      <c r="A114" s="313"/>
      <c r="B114" s="277"/>
      <c r="C114" s="277"/>
      <c r="D114" s="314"/>
      <c r="E114" s="313"/>
      <c r="F114" s="313"/>
      <c r="G114" s="277"/>
      <c r="H114" s="277"/>
      <c r="I114" s="277"/>
      <c r="J114" s="277"/>
      <c r="K114" s="277"/>
      <c r="L114" s="303"/>
      <c r="M114" s="345"/>
      <c r="N114" s="239"/>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row>
    <row r="115" spans="1:76" s="32" customFormat="1" ht="24.95" customHeight="1" x14ac:dyDescent="0.25">
      <c r="A115" s="590" t="s">
        <v>161</v>
      </c>
      <c r="B115" s="591"/>
      <c r="C115" s="591"/>
      <c r="D115" s="591"/>
      <c r="E115" s="591"/>
      <c r="F115" s="591"/>
      <c r="G115" s="591"/>
      <c r="H115" s="592"/>
      <c r="I115" s="592"/>
      <c r="J115" s="592"/>
      <c r="K115" s="278"/>
      <c r="L115" s="279"/>
      <c r="M115" s="343"/>
      <c r="N115" s="586" t="s">
        <v>122</v>
      </c>
      <c r="O115" s="586"/>
      <c r="P115" s="586"/>
      <c r="Q115" s="586"/>
      <c r="R115" s="586"/>
      <c r="S115" s="586"/>
      <c r="T115" s="586"/>
      <c r="U115" s="282"/>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row>
    <row r="116" spans="1:76" s="32" customFormat="1" ht="15.75" customHeight="1" x14ac:dyDescent="0.25">
      <c r="A116" s="593" t="s">
        <v>123</v>
      </c>
      <c r="B116" s="594"/>
      <c r="C116" s="594"/>
      <c r="D116" s="594"/>
      <c r="E116" s="594"/>
      <c r="F116" s="317"/>
      <c r="G116" s="317"/>
      <c r="H116" s="317"/>
      <c r="I116" s="317"/>
      <c r="J116" s="317"/>
      <c r="K116" s="276"/>
      <c r="L116" s="279"/>
      <c r="M116" s="343"/>
      <c r="N116" s="281"/>
      <c r="O116" s="282"/>
      <c r="P116" s="282"/>
      <c r="Q116" s="282"/>
      <c r="R116" s="282"/>
      <c r="S116" s="282"/>
      <c r="T116" s="282"/>
      <c r="U116" s="282"/>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row>
    <row r="117" spans="1:76" s="32" customFormat="1" ht="15.75" customHeight="1" x14ac:dyDescent="0.25">
      <c r="A117" s="595" t="s">
        <v>162</v>
      </c>
      <c r="B117" s="596"/>
      <c r="C117" s="596"/>
      <c r="D117" s="596"/>
      <c r="E117" s="596"/>
      <c r="F117" s="317"/>
      <c r="G117" s="317"/>
      <c r="H117" s="317"/>
      <c r="I117" s="317"/>
      <c r="J117" s="317"/>
      <c r="K117" s="276"/>
      <c r="L117" s="279"/>
      <c r="M117" s="343"/>
      <c r="N117" s="281"/>
      <c r="O117" s="282"/>
      <c r="P117" s="282"/>
      <c r="Q117" s="282"/>
      <c r="R117" s="282"/>
      <c r="S117" s="282"/>
      <c r="T117" s="282"/>
      <c r="U117" s="282"/>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277"/>
    </row>
    <row r="118" spans="1:76" s="32" customFormat="1" ht="15.75" customHeight="1" x14ac:dyDescent="0.25">
      <c r="A118" s="595" t="s">
        <v>163</v>
      </c>
      <c r="B118" s="596"/>
      <c r="C118" s="596"/>
      <c r="D118" s="596"/>
      <c r="E118" s="596"/>
      <c r="F118" s="317"/>
      <c r="G118" s="317"/>
      <c r="H118" s="317"/>
      <c r="I118" s="317"/>
      <c r="J118" s="317"/>
      <c r="K118" s="276"/>
      <c r="L118" s="279"/>
      <c r="M118" s="343"/>
      <c r="N118" s="281"/>
      <c r="O118" s="282"/>
      <c r="P118" s="282"/>
      <c r="Q118" s="282"/>
      <c r="R118" s="282"/>
      <c r="S118" s="282"/>
      <c r="T118" s="282"/>
      <c r="U118" s="282"/>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row>
    <row r="119" spans="1:76" s="32" customFormat="1" ht="15.75" customHeight="1" x14ac:dyDescent="0.25">
      <c r="A119" s="597" t="s">
        <v>164</v>
      </c>
      <c r="B119" s="598"/>
      <c r="C119" s="598"/>
      <c r="D119" s="598"/>
      <c r="E119" s="598"/>
      <c r="F119" s="317"/>
      <c r="G119" s="317"/>
      <c r="H119" s="317"/>
      <c r="I119" s="317"/>
      <c r="J119" s="317"/>
      <c r="K119" s="276"/>
      <c r="L119" s="279"/>
      <c r="M119" s="343"/>
      <c r="N119" s="281"/>
      <c r="O119" s="282"/>
      <c r="P119" s="282"/>
      <c r="Q119" s="282"/>
      <c r="R119" s="282"/>
      <c r="S119" s="282"/>
      <c r="T119" s="282"/>
      <c r="U119" s="282"/>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c r="BP119" s="277"/>
      <c r="BQ119" s="277"/>
      <c r="BR119" s="277"/>
      <c r="BS119" s="277"/>
      <c r="BT119" s="277"/>
      <c r="BU119" s="277"/>
      <c r="BV119" s="277"/>
      <c r="BW119" s="277"/>
      <c r="BX119" s="277"/>
    </row>
    <row r="120" spans="1:76" s="32" customFormat="1" ht="15.75" customHeight="1" x14ac:dyDescent="0.25">
      <c r="A120" s="599" t="s">
        <v>236</v>
      </c>
      <c r="B120" s="600"/>
      <c r="C120" s="600"/>
      <c r="D120" s="600"/>
      <c r="E120" s="600"/>
      <c r="F120" s="280"/>
      <c r="G120" s="280"/>
      <c r="H120" s="280"/>
      <c r="I120" s="280"/>
      <c r="J120" s="280"/>
      <c r="K120" s="276"/>
      <c r="L120" s="279"/>
      <c r="M120" s="343"/>
      <c r="N120" s="281"/>
      <c r="O120" s="282"/>
      <c r="P120" s="282"/>
      <c r="Q120" s="282"/>
      <c r="R120" s="282"/>
      <c r="S120" s="282"/>
      <c r="T120" s="282"/>
      <c r="U120" s="282"/>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7"/>
      <c r="BT120" s="277"/>
      <c r="BU120" s="277"/>
      <c r="BV120" s="277"/>
      <c r="BW120" s="277"/>
      <c r="BX120" s="277"/>
    </row>
    <row r="121" spans="1:76" s="32" customFormat="1" ht="77.25" customHeight="1" x14ac:dyDescent="0.25">
      <c r="A121" s="318" t="s">
        <v>87</v>
      </c>
      <c r="B121" s="319" t="s">
        <v>8</v>
      </c>
      <c r="C121" s="320" t="s">
        <v>237</v>
      </c>
      <c r="D121" s="320" t="s">
        <v>165</v>
      </c>
      <c r="E121" s="320" t="s">
        <v>238</v>
      </c>
      <c r="F121" s="320" t="s">
        <v>239</v>
      </c>
      <c r="G121" s="320" t="s">
        <v>240</v>
      </c>
      <c r="H121" s="601" t="s">
        <v>166</v>
      </c>
      <c r="I121" s="601"/>
      <c r="J121" s="320" t="s">
        <v>234</v>
      </c>
      <c r="K121" s="286"/>
      <c r="L121" s="346"/>
      <c r="M121" s="344"/>
      <c r="N121" s="288" t="s">
        <v>248</v>
      </c>
      <c r="O121" s="289" t="s">
        <v>160</v>
      </c>
      <c r="P121" s="288" t="s">
        <v>131</v>
      </c>
      <c r="Q121" s="577" t="s">
        <v>129</v>
      </c>
      <c r="R121" s="577"/>
      <c r="S121" s="5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c r="BP121" s="277"/>
      <c r="BQ121" s="277"/>
      <c r="BR121" s="277"/>
      <c r="BS121" s="277"/>
    </row>
    <row r="122" spans="1:76" s="32" customFormat="1" ht="14.25" customHeight="1" x14ac:dyDescent="0.25">
      <c r="A122" s="290">
        <v>301</v>
      </c>
      <c r="B122" s="291"/>
      <c r="C122" s="291"/>
      <c r="D122" s="321">
        <v>0</v>
      </c>
      <c r="E122" s="322">
        <f t="shared" ref="E122:E185" si="8">D122*0.6</f>
        <v>0</v>
      </c>
      <c r="F122" s="300"/>
      <c r="G122" s="300"/>
      <c r="H122" s="573"/>
      <c r="I122" s="574"/>
      <c r="J122" s="299"/>
      <c r="K122" s="287"/>
      <c r="L122" s="346"/>
      <c r="M122" s="344"/>
      <c r="N122" s="293">
        <f t="shared" ref="N122:N153" si="9">E122+J122</f>
        <v>0</v>
      </c>
      <c r="O122" s="294">
        <f t="shared" ref="O122:O153" si="10">IF(J122-K122&gt;0,J122-K122,0)</f>
        <v>0</v>
      </c>
      <c r="P122" s="293">
        <f t="shared" ref="P122:P185" si="11">N122-O122</f>
        <v>0</v>
      </c>
      <c r="Q122" s="570"/>
      <c r="R122" s="571"/>
      <c r="S122" s="572"/>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7"/>
    </row>
    <row r="123" spans="1:76" s="32" customFormat="1" ht="14.25" customHeight="1" x14ac:dyDescent="0.25">
      <c r="A123" s="296">
        <v>302</v>
      </c>
      <c r="B123" s="297"/>
      <c r="C123" s="297"/>
      <c r="D123" s="321">
        <v>0</v>
      </c>
      <c r="E123" s="322">
        <f t="shared" si="8"/>
        <v>0</v>
      </c>
      <c r="F123" s="300"/>
      <c r="G123" s="300"/>
      <c r="H123" s="573"/>
      <c r="I123" s="574"/>
      <c r="J123" s="299"/>
      <c r="K123" s="287">
        <f>IF($H123=0,0,IF(($H123-$F123)&gt;=1,($H123-$F123)*#REF!,60))</f>
        <v>0</v>
      </c>
      <c r="L123" s="346"/>
      <c r="M123" s="344"/>
      <c r="N123" s="293">
        <f t="shared" si="9"/>
        <v>0</v>
      </c>
      <c r="O123" s="294">
        <f t="shared" si="10"/>
        <v>0</v>
      </c>
      <c r="P123" s="293">
        <f t="shared" si="11"/>
        <v>0</v>
      </c>
      <c r="Q123" s="570"/>
      <c r="R123" s="571"/>
      <c r="S123" s="572"/>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row>
    <row r="124" spans="1:76" s="32" customFormat="1" ht="14.25" customHeight="1" x14ac:dyDescent="0.25">
      <c r="A124" s="296">
        <v>303</v>
      </c>
      <c r="B124" s="297"/>
      <c r="C124" s="297"/>
      <c r="D124" s="321">
        <v>0</v>
      </c>
      <c r="E124" s="322">
        <f t="shared" si="8"/>
        <v>0</v>
      </c>
      <c r="F124" s="300"/>
      <c r="G124" s="300"/>
      <c r="H124" s="573"/>
      <c r="I124" s="574"/>
      <c r="J124" s="299"/>
      <c r="K124" s="287">
        <f>IF($H124=0,0,IF(($H124-$F124)&gt;=1,($H124-$F124)*#REF!,60))</f>
        <v>0</v>
      </c>
      <c r="L124" s="303"/>
      <c r="M124" s="345"/>
      <c r="N124" s="293">
        <f t="shared" si="9"/>
        <v>0</v>
      </c>
      <c r="O124" s="294">
        <f t="shared" si="10"/>
        <v>0</v>
      </c>
      <c r="P124" s="293">
        <f t="shared" si="11"/>
        <v>0</v>
      </c>
      <c r="Q124" s="570"/>
      <c r="R124" s="571"/>
      <c r="S124" s="572"/>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row>
    <row r="125" spans="1:76" s="32" customFormat="1" ht="14.25" customHeight="1" x14ac:dyDescent="0.25">
      <c r="A125" s="296">
        <v>304</v>
      </c>
      <c r="B125" s="297"/>
      <c r="C125" s="297"/>
      <c r="D125" s="321">
        <v>0</v>
      </c>
      <c r="E125" s="322">
        <f t="shared" si="8"/>
        <v>0</v>
      </c>
      <c r="F125" s="300"/>
      <c r="G125" s="300"/>
      <c r="H125" s="573"/>
      <c r="I125" s="574"/>
      <c r="J125" s="299"/>
      <c r="K125" s="287">
        <f>IF($H125=0,0,IF(($H125-$F125)&gt;=1,($H125-$F125)*#REF!,60))</f>
        <v>0</v>
      </c>
      <c r="L125" s="303"/>
      <c r="M125" s="345"/>
      <c r="N125" s="293">
        <f t="shared" si="9"/>
        <v>0</v>
      </c>
      <c r="O125" s="294">
        <f t="shared" si="10"/>
        <v>0</v>
      </c>
      <c r="P125" s="293">
        <f t="shared" si="11"/>
        <v>0</v>
      </c>
      <c r="Q125" s="570"/>
      <c r="R125" s="571"/>
      <c r="S125" s="572"/>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row>
    <row r="126" spans="1:76" s="32" customFormat="1" ht="14.25" customHeight="1" x14ac:dyDescent="0.25">
      <c r="A126" s="296">
        <v>305</v>
      </c>
      <c r="B126" s="297"/>
      <c r="C126" s="297"/>
      <c r="D126" s="321">
        <v>0</v>
      </c>
      <c r="E126" s="322">
        <f t="shared" si="8"/>
        <v>0</v>
      </c>
      <c r="F126" s="300"/>
      <c r="G126" s="300"/>
      <c r="H126" s="573"/>
      <c r="I126" s="574"/>
      <c r="J126" s="299"/>
      <c r="K126" s="287">
        <f>IF($H126=0,0,IF(($H126-$F126)&gt;=1,($H126-$F126)*#REF!,60))</f>
        <v>0</v>
      </c>
      <c r="L126" s="303"/>
      <c r="M126" s="345"/>
      <c r="N126" s="293">
        <f t="shared" si="9"/>
        <v>0</v>
      </c>
      <c r="O126" s="294">
        <f t="shared" si="10"/>
        <v>0</v>
      </c>
      <c r="P126" s="293">
        <f t="shared" si="11"/>
        <v>0</v>
      </c>
      <c r="Q126" s="570"/>
      <c r="R126" s="571"/>
      <c r="S126" s="572"/>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row>
    <row r="127" spans="1:76" s="32" customFormat="1" ht="14.25" customHeight="1" x14ac:dyDescent="0.25">
      <c r="A127" s="296">
        <v>306</v>
      </c>
      <c r="B127" s="297"/>
      <c r="C127" s="297"/>
      <c r="D127" s="321">
        <v>0</v>
      </c>
      <c r="E127" s="322">
        <f t="shared" si="8"/>
        <v>0</v>
      </c>
      <c r="F127" s="300"/>
      <c r="G127" s="300"/>
      <c r="H127" s="573"/>
      <c r="I127" s="574"/>
      <c r="J127" s="299"/>
      <c r="K127" s="287">
        <f>IF($H127=0,0,IF(($H127-$F127)&gt;=1,($H127-$F127)*#REF!,60))</f>
        <v>0</v>
      </c>
      <c r="L127" s="303"/>
      <c r="M127" s="345"/>
      <c r="N127" s="293">
        <f t="shared" si="9"/>
        <v>0</v>
      </c>
      <c r="O127" s="294">
        <f t="shared" si="10"/>
        <v>0</v>
      </c>
      <c r="P127" s="293">
        <f t="shared" si="11"/>
        <v>0</v>
      </c>
      <c r="Q127" s="570"/>
      <c r="R127" s="571"/>
      <c r="S127" s="572"/>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row>
    <row r="128" spans="1:76" s="32" customFormat="1" ht="14.25" customHeight="1" x14ac:dyDescent="0.25">
      <c r="A128" s="296">
        <v>307</v>
      </c>
      <c r="B128" s="297"/>
      <c r="C128" s="297"/>
      <c r="D128" s="321">
        <v>0</v>
      </c>
      <c r="E128" s="322">
        <f t="shared" si="8"/>
        <v>0</v>
      </c>
      <c r="F128" s="300"/>
      <c r="G128" s="300"/>
      <c r="H128" s="573"/>
      <c r="I128" s="574"/>
      <c r="J128" s="299"/>
      <c r="K128" s="287">
        <f>IF($H128=0,0,IF(($H128-$F128)&gt;=1,($H128-$F128)*#REF!,60))</f>
        <v>0</v>
      </c>
      <c r="L128" s="303"/>
      <c r="M128" s="345"/>
      <c r="N128" s="293">
        <f t="shared" si="9"/>
        <v>0</v>
      </c>
      <c r="O128" s="294">
        <f t="shared" si="10"/>
        <v>0</v>
      </c>
      <c r="P128" s="293">
        <f t="shared" si="11"/>
        <v>0</v>
      </c>
      <c r="Q128" s="570"/>
      <c r="R128" s="571"/>
      <c r="S128" s="572"/>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row>
    <row r="129" spans="1:71" s="32" customFormat="1" ht="14.25" customHeight="1" x14ac:dyDescent="0.25">
      <c r="A129" s="296">
        <v>308</v>
      </c>
      <c r="B129" s="297"/>
      <c r="C129" s="297"/>
      <c r="D129" s="321">
        <v>0</v>
      </c>
      <c r="E129" s="322">
        <f t="shared" si="8"/>
        <v>0</v>
      </c>
      <c r="F129" s="300"/>
      <c r="G129" s="300"/>
      <c r="H129" s="573"/>
      <c r="I129" s="574"/>
      <c r="J129" s="299"/>
      <c r="K129" s="287">
        <f>IF($H129=0,0,IF(($H129-$F129)&gt;=1,($H129-$F129)*#REF!,60))</f>
        <v>0</v>
      </c>
      <c r="L129" s="303"/>
      <c r="M129" s="345"/>
      <c r="N129" s="293">
        <f t="shared" si="9"/>
        <v>0</v>
      </c>
      <c r="O129" s="294">
        <f t="shared" si="10"/>
        <v>0</v>
      </c>
      <c r="P129" s="293">
        <f t="shared" si="11"/>
        <v>0</v>
      </c>
      <c r="Q129" s="570"/>
      <c r="R129" s="571"/>
      <c r="S129" s="572"/>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row>
    <row r="130" spans="1:71" s="32" customFormat="1" ht="14.25" customHeight="1" x14ac:dyDescent="0.25">
      <c r="A130" s="296">
        <v>309</v>
      </c>
      <c r="B130" s="297"/>
      <c r="C130" s="297"/>
      <c r="D130" s="321">
        <v>0</v>
      </c>
      <c r="E130" s="322">
        <f t="shared" si="8"/>
        <v>0</v>
      </c>
      <c r="F130" s="300"/>
      <c r="G130" s="300"/>
      <c r="H130" s="573"/>
      <c r="I130" s="574"/>
      <c r="J130" s="299"/>
      <c r="K130" s="287">
        <f>IF($H130=0,0,IF(($H130-$F130)&gt;=1,($H130-$F130)*#REF!,60))</f>
        <v>0</v>
      </c>
      <c r="L130" s="303"/>
      <c r="M130" s="345"/>
      <c r="N130" s="293">
        <f t="shared" si="9"/>
        <v>0</v>
      </c>
      <c r="O130" s="294">
        <f t="shared" si="10"/>
        <v>0</v>
      </c>
      <c r="P130" s="293">
        <f t="shared" si="11"/>
        <v>0</v>
      </c>
      <c r="Q130" s="570"/>
      <c r="R130" s="571"/>
      <c r="S130" s="572"/>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row>
    <row r="131" spans="1:71" s="32" customFormat="1" ht="14.25" customHeight="1" x14ac:dyDescent="0.25">
      <c r="A131" s="296">
        <v>310</v>
      </c>
      <c r="B131" s="297"/>
      <c r="C131" s="297"/>
      <c r="D131" s="321">
        <v>0</v>
      </c>
      <c r="E131" s="322">
        <f t="shared" si="8"/>
        <v>0</v>
      </c>
      <c r="F131" s="300"/>
      <c r="G131" s="300"/>
      <c r="H131" s="573"/>
      <c r="I131" s="574"/>
      <c r="J131" s="299"/>
      <c r="K131" s="287">
        <f>IF($H131=0,0,IF(($H131-$F131)&gt;=1,($H131-$F131)*#REF!,60))</f>
        <v>0</v>
      </c>
      <c r="L131" s="303"/>
      <c r="M131" s="345"/>
      <c r="N131" s="293">
        <f t="shared" si="9"/>
        <v>0</v>
      </c>
      <c r="O131" s="294">
        <f t="shared" si="10"/>
        <v>0</v>
      </c>
      <c r="P131" s="293">
        <f t="shared" si="11"/>
        <v>0</v>
      </c>
      <c r="Q131" s="570"/>
      <c r="R131" s="571"/>
      <c r="S131" s="572"/>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row>
    <row r="132" spans="1:71" s="32" customFormat="1" ht="14.25" customHeight="1" x14ac:dyDescent="0.25">
      <c r="A132" s="296">
        <v>311</v>
      </c>
      <c r="B132" s="297"/>
      <c r="C132" s="297"/>
      <c r="D132" s="321">
        <v>0</v>
      </c>
      <c r="E132" s="322">
        <f t="shared" si="8"/>
        <v>0</v>
      </c>
      <c r="F132" s="300"/>
      <c r="G132" s="300"/>
      <c r="H132" s="573"/>
      <c r="I132" s="574"/>
      <c r="J132" s="299"/>
      <c r="K132" s="287">
        <f>IF($H132=0,0,IF(($H132-$F132)&gt;=1,($H132-$F132)*#REF!,60))</f>
        <v>0</v>
      </c>
      <c r="L132" s="303"/>
      <c r="M132" s="345"/>
      <c r="N132" s="293">
        <f t="shared" si="9"/>
        <v>0</v>
      </c>
      <c r="O132" s="294">
        <f t="shared" si="10"/>
        <v>0</v>
      </c>
      <c r="P132" s="293">
        <f t="shared" si="11"/>
        <v>0</v>
      </c>
      <c r="Q132" s="570"/>
      <c r="R132" s="571"/>
      <c r="S132" s="572"/>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row>
    <row r="133" spans="1:71" s="32" customFormat="1" ht="14.25" customHeight="1" x14ac:dyDescent="0.25">
      <c r="A133" s="296">
        <v>312</v>
      </c>
      <c r="B133" s="297"/>
      <c r="C133" s="297"/>
      <c r="D133" s="321">
        <v>0</v>
      </c>
      <c r="E133" s="322">
        <f t="shared" si="8"/>
        <v>0</v>
      </c>
      <c r="F133" s="300"/>
      <c r="G133" s="300"/>
      <c r="H133" s="573"/>
      <c r="I133" s="574"/>
      <c r="J133" s="299"/>
      <c r="K133" s="287">
        <f>IF($H133=0,0,IF(($H133-$F133)&gt;=1,($H133-$F133)*#REF!,60))</f>
        <v>0</v>
      </c>
      <c r="L133" s="303"/>
      <c r="M133" s="345"/>
      <c r="N133" s="293">
        <f t="shared" si="9"/>
        <v>0</v>
      </c>
      <c r="O133" s="294">
        <f t="shared" si="10"/>
        <v>0</v>
      </c>
      <c r="P133" s="293">
        <f t="shared" si="11"/>
        <v>0</v>
      </c>
      <c r="Q133" s="570"/>
      <c r="R133" s="571"/>
      <c r="S133" s="572"/>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row>
    <row r="134" spans="1:71" s="32" customFormat="1" ht="14.25" customHeight="1" x14ac:dyDescent="0.25">
      <c r="A134" s="296">
        <v>313</v>
      </c>
      <c r="B134" s="297"/>
      <c r="C134" s="297"/>
      <c r="D134" s="321">
        <v>0</v>
      </c>
      <c r="E134" s="322">
        <f t="shared" si="8"/>
        <v>0</v>
      </c>
      <c r="F134" s="300"/>
      <c r="G134" s="300"/>
      <c r="H134" s="573"/>
      <c r="I134" s="574"/>
      <c r="J134" s="299"/>
      <c r="K134" s="287">
        <f>IF($H134=0,0,IF(($H134-$F134)&gt;=1,($H134-$F134)*#REF!,60))</f>
        <v>0</v>
      </c>
      <c r="L134" s="303"/>
      <c r="M134" s="345"/>
      <c r="N134" s="293">
        <f t="shared" si="9"/>
        <v>0</v>
      </c>
      <c r="O134" s="294">
        <f t="shared" si="10"/>
        <v>0</v>
      </c>
      <c r="P134" s="293">
        <f t="shared" si="11"/>
        <v>0</v>
      </c>
      <c r="Q134" s="570"/>
      <c r="R134" s="571"/>
      <c r="S134" s="572"/>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row>
    <row r="135" spans="1:71" s="32" customFormat="1" ht="14.25" customHeight="1" x14ac:dyDescent="0.25">
      <c r="A135" s="296">
        <v>314</v>
      </c>
      <c r="B135" s="297"/>
      <c r="C135" s="297"/>
      <c r="D135" s="321">
        <v>0</v>
      </c>
      <c r="E135" s="322">
        <f t="shared" si="8"/>
        <v>0</v>
      </c>
      <c r="F135" s="300"/>
      <c r="G135" s="300"/>
      <c r="H135" s="573"/>
      <c r="I135" s="574"/>
      <c r="J135" s="299"/>
      <c r="K135" s="287">
        <f>IF($H135=0,0,IF(($H135-$F135)&gt;=1,($H135-$F135)*#REF!,60))</f>
        <v>0</v>
      </c>
      <c r="L135" s="303"/>
      <c r="M135" s="345"/>
      <c r="N135" s="293">
        <f t="shared" si="9"/>
        <v>0</v>
      </c>
      <c r="O135" s="294">
        <f t="shared" si="10"/>
        <v>0</v>
      </c>
      <c r="P135" s="293">
        <f t="shared" si="11"/>
        <v>0</v>
      </c>
      <c r="Q135" s="570"/>
      <c r="R135" s="571"/>
      <c r="S135" s="572"/>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row>
    <row r="136" spans="1:71" s="32" customFormat="1" ht="14.25" customHeight="1" x14ac:dyDescent="0.25">
      <c r="A136" s="296">
        <v>315</v>
      </c>
      <c r="B136" s="297"/>
      <c r="C136" s="297"/>
      <c r="D136" s="321">
        <v>0</v>
      </c>
      <c r="E136" s="322">
        <f t="shared" si="8"/>
        <v>0</v>
      </c>
      <c r="F136" s="300"/>
      <c r="G136" s="300"/>
      <c r="H136" s="573"/>
      <c r="I136" s="574"/>
      <c r="J136" s="299"/>
      <c r="K136" s="287">
        <f>IF($H136=0,0,IF(($H136-$F136)&gt;=1,($H136-$F136)*#REF!,60))</f>
        <v>0</v>
      </c>
      <c r="L136" s="303"/>
      <c r="M136" s="345"/>
      <c r="N136" s="293">
        <f t="shared" si="9"/>
        <v>0</v>
      </c>
      <c r="O136" s="294">
        <f t="shared" si="10"/>
        <v>0</v>
      </c>
      <c r="P136" s="293">
        <f t="shared" si="11"/>
        <v>0</v>
      </c>
      <c r="Q136" s="570"/>
      <c r="R136" s="571"/>
      <c r="S136" s="572"/>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row>
    <row r="137" spans="1:71" s="32" customFormat="1" ht="14.25" customHeight="1" x14ac:dyDescent="0.25">
      <c r="A137" s="296">
        <v>316</v>
      </c>
      <c r="B137" s="297"/>
      <c r="C137" s="297"/>
      <c r="D137" s="321">
        <v>0</v>
      </c>
      <c r="E137" s="322">
        <f t="shared" si="8"/>
        <v>0</v>
      </c>
      <c r="F137" s="300"/>
      <c r="G137" s="300"/>
      <c r="H137" s="573"/>
      <c r="I137" s="574"/>
      <c r="J137" s="299"/>
      <c r="K137" s="287">
        <f>IF($H137=0,0,IF(($H137-$F137)&gt;=1,($H137-$F137)*#REF!,60))</f>
        <v>0</v>
      </c>
      <c r="L137" s="303"/>
      <c r="M137" s="345"/>
      <c r="N137" s="293">
        <f t="shared" si="9"/>
        <v>0</v>
      </c>
      <c r="O137" s="294">
        <f t="shared" si="10"/>
        <v>0</v>
      </c>
      <c r="P137" s="293">
        <f t="shared" si="11"/>
        <v>0</v>
      </c>
      <c r="Q137" s="570"/>
      <c r="R137" s="571"/>
      <c r="S137" s="572"/>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row>
    <row r="138" spans="1:71" s="32" customFormat="1" ht="14.25" customHeight="1" x14ac:dyDescent="0.25">
      <c r="A138" s="296">
        <v>317</v>
      </c>
      <c r="B138" s="297"/>
      <c r="C138" s="297"/>
      <c r="D138" s="321">
        <v>0</v>
      </c>
      <c r="E138" s="322">
        <f t="shared" si="8"/>
        <v>0</v>
      </c>
      <c r="F138" s="300"/>
      <c r="G138" s="300"/>
      <c r="H138" s="573"/>
      <c r="I138" s="574"/>
      <c r="J138" s="299"/>
      <c r="K138" s="287">
        <f>IF($H138=0,0,IF(($H138-$F138)&gt;=1,($H138-$F138)*#REF!,60))</f>
        <v>0</v>
      </c>
      <c r="L138" s="303"/>
      <c r="M138" s="345"/>
      <c r="N138" s="293">
        <f t="shared" si="9"/>
        <v>0</v>
      </c>
      <c r="O138" s="294">
        <f t="shared" si="10"/>
        <v>0</v>
      </c>
      <c r="P138" s="293">
        <f t="shared" si="11"/>
        <v>0</v>
      </c>
      <c r="Q138" s="570"/>
      <c r="R138" s="571"/>
      <c r="S138" s="572"/>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row>
    <row r="139" spans="1:71" s="32" customFormat="1" ht="14.25" customHeight="1" x14ac:dyDescent="0.25">
      <c r="A139" s="296">
        <v>318</v>
      </c>
      <c r="B139" s="297"/>
      <c r="C139" s="297"/>
      <c r="D139" s="321">
        <v>0</v>
      </c>
      <c r="E139" s="322">
        <f t="shared" si="8"/>
        <v>0</v>
      </c>
      <c r="F139" s="300"/>
      <c r="G139" s="300"/>
      <c r="H139" s="573"/>
      <c r="I139" s="574"/>
      <c r="J139" s="299"/>
      <c r="K139" s="287">
        <f>IF($H139=0,0,IF(($H139-$F139)&gt;=1,($H139-$F139)*#REF!,60))</f>
        <v>0</v>
      </c>
      <c r="L139" s="303"/>
      <c r="M139" s="345"/>
      <c r="N139" s="293">
        <f t="shared" si="9"/>
        <v>0</v>
      </c>
      <c r="O139" s="294">
        <f t="shared" si="10"/>
        <v>0</v>
      </c>
      <c r="P139" s="293">
        <f t="shared" si="11"/>
        <v>0</v>
      </c>
      <c r="Q139" s="570"/>
      <c r="R139" s="571"/>
      <c r="S139" s="572"/>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row>
    <row r="140" spans="1:71" s="32" customFormat="1" ht="14.25" customHeight="1" x14ac:dyDescent="0.25">
      <c r="A140" s="296">
        <v>319</v>
      </c>
      <c r="B140" s="297"/>
      <c r="C140" s="297"/>
      <c r="D140" s="321">
        <v>0</v>
      </c>
      <c r="E140" s="322">
        <f t="shared" si="8"/>
        <v>0</v>
      </c>
      <c r="F140" s="300"/>
      <c r="G140" s="300"/>
      <c r="H140" s="573"/>
      <c r="I140" s="574"/>
      <c r="J140" s="299"/>
      <c r="K140" s="287">
        <f>IF($H140=0,0,IF(($H140-$F140)&gt;=1,($H140-$F140)*#REF!,60))</f>
        <v>0</v>
      </c>
      <c r="L140" s="303"/>
      <c r="M140" s="345"/>
      <c r="N140" s="293">
        <f t="shared" si="9"/>
        <v>0</v>
      </c>
      <c r="O140" s="294">
        <f t="shared" si="10"/>
        <v>0</v>
      </c>
      <c r="P140" s="293">
        <f t="shared" si="11"/>
        <v>0</v>
      </c>
      <c r="Q140" s="570"/>
      <c r="R140" s="571"/>
      <c r="S140" s="572"/>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row>
    <row r="141" spans="1:71" s="32" customFormat="1" ht="14.25" customHeight="1" x14ac:dyDescent="0.25">
      <c r="A141" s="296">
        <v>320</v>
      </c>
      <c r="B141" s="297"/>
      <c r="C141" s="297"/>
      <c r="D141" s="321">
        <v>0</v>
      </c>
      <c r="E141" s="322">
        <f t="shared" si="8"/>
        <v>0</v>
      </c>
      <c r="F141" s="300"/>
      <c r="G141" s="300"/>
      <c r="H141" s="573"/>
      <c r="I141" s="574"/>
      <c r="J141" s="299"/>
      <c r="K141" s="287">
        <f>IF($H141=0,0,IF(($H141-$F141)&gt;=1,($H141-$F141)*#REF!,60))</f>
        <v>0</v>
      </c>
      <c r="L141" s="303"/>
      <c r="M141" s="345"/>
      <c r="N141" s="293">
        <f t="shared" si="9"/>
        <v>0</v>
      </c>
      <c r="O141" s="294">
        <f t="shared" si="10"/>
        <v>0</v>
      </c>
      <c r="P141" s="293">
        <f t="shared" si="11"/>
        <v>0</v>
      </c>
      <c r="Q141" s="570"/>
      <c r="R141" s="571"/>
      <c r="S141" s="572"/>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row>
    <row r="142" spans="1:71" s="32" customFormat="1" ht="14.25" customHeight="1" x14ac:dyDescent="0.25">
      <c r="A142" s="296">
        <v>321</v>
      </c>
      <c r="B142" s="297"/>
      <c r="C142" s="297"/>
      <c r="D142" s="321">
        <v>0</v>
      </c>
      <c r="E142" s="322">
        <f t="shared" si="8"/>
        <v>0</v>
      </c>
      <c r="F142" s="300"/>
      <c r="G142" s="300"/>
      <c r="H142" s="573"/>
      <c r="I142" s="574"/>
      <c r="J142" s="299"/>
      <c r="K142" s="287">
        <f>IF($H142=0,0,IF(($H142-$F142)&gt;=1,($H142-$F142)*#REF!,60))</f>
        <v>0</v>
      </c>
      <c r="L142" s="303"/>
      <c r="M142" s="345"/>
      <c r="N142" s="293">
        <f t="shared" si="9"/>
        <v>0</v>
      </c>
      <c r="O142" s="294">
        <f t="shared" si="10"/>
        <v>0</v>
      </c>
      <c r="P142" s="293">
        <f t="shared" si="11"/>
        <v>0</v>
      </c>
      <c r="Q142" s="570"/>
      <c r="R142" s="571"/>
      <c r="S142" s="572"/>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row>
    <row r="143" spans="1:71" s="32" customFormat="1" ht="14.25" customHeight="1" x14ac:dyDescent="0.25">
      <c r="A143" s="296">
        <v>322</v>
      </c>
      <c r="B143" s="297"/>
      <c r="C143" s="297"/>
      <c r="D143" s="321">
        <v>0</v>
      </c>
      <c r="E143" s="322">
        <f t="shared" si="8"/>
        <v>0</v>
      </c>
      <c r="F143" s="300"/>
      <c r="G143" s="300"/>
      <c r="H143" s="573"/>
      <c r="I143" s="574"/>
      <c r="J143" s="299"/>
      <c r="K143" s="287">
        <f>IF($H143=0,0,IF(($H143-$F143)&gt;=1,($H143-$F143)*#REF!,60))</f>
        <v>0</v>
      </c>
      <c r="L143" s="303"/>
      <c r="M143" s="345"/>
      <c r="N143" s="293">
        <f t="shared" si="9"/>
        <v>0</v>
      </c>
      <c r="O143" s="294">
        <f t="shared" si="10"/>
        <v>0</v>
      </c>
      <c r="P143" s="293">
        <f t="shared" si="11"/>
        <v>0</v>
      </c>
      <c r="Q143" s="570"/>
      <c r="R143" s="571"/>
      <c r="S143" s="572"/>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row>
    <row r="144" spans="1:71" s="32" customFormat="1" ht="14.25" customHeight="1" x14ac:dyDescent="0.25">
      <c r="A144" s="296">
        <v>323</v>
      </c>
      <c r="B144" s="297"/>
      <c r="C144" s="297"/>
      <c r="D144" s="321">
        <v>0</v>
      </c>
      <c r="E144" s="322">
        <f t="shared" si="8"/>
        <v>0</v>
      </c>
      <c r="F144" s="300"/>
      <c r="G144" s="300"/>
      <c r="H144" s="573"/>
      <c r="I144" s="574"/>
      <c r="J144" s="299"/>
      <c r="K144" s="287">
        <f>IF($H144=0,0,IF(($H144-$F144)&gt;=1,($H144-$F144)*#REF!,60))</f>
        <v>0</v>
      </c>
      <c r="L144" s="303"/>
      <c r="M144" s="345"/>
      <c r="N144" s="293">
        <f t="shared" si="9"/>
        <v>0</v>
      </c>
      <c r="O144" s="294">
        <f t="shared" si="10"/>
        <v>0</v>
      </c>
      <c r="P144" s="293">
        <f t="shared" si="11"/>
        <v>0</v>
      </c>
      <c r="Q144" s="570"/>
      <c r="R144" s="571"/>
      <c r="S144" s="572"/>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row>
    <row r="145" spans="1:64" s="32" customFormat="1" ht="14.25" customHeight="1" x14ac:dyDescent="0.25">
      <c r="A145" s="296">
        <v>324</v>
      </c>
      <c r="B145" s="297"/>
      <c r="C145" s="297"/>
      <c r="D145" s="321">
        <v>0</v>
      </c>
      <c r="E145" s="322">
        <f t="shared" si="8"/>
        <v>0</v>
      </c>
      <c r="F145" s="300"/>
      <c r="G145" s="300"/>
      <c r="H145" s="573"/>
      <c r="I145" s="574"/>
      <c r="J145" s="299"/>
      <c r="K145" s="287">
        <f>IF($H145=0,0,IF(($H145-$F145)&gt;=1,($H145-$F145)*#REF!,60))</f>
        <v>0</v>
      </c>
      <c r="L145" s="303"/>
      <c r="M145" s="345"/>
      <c r="N145" s="293">
        <f t="shared" si="9"/>
        <v>0</v>
      </c>
      <c r="O145" s="294">
        <f t="shared" si="10"/>
        <v>0</v>
      </c>
      <c r="P145" s="293">
        <f t="shared" si="11"/>
        <v>0</v>
      </c>
      <c r="Q145" s="570"/>
      <c r="R145" s="571"/>
      <c r="S145" s="572"/>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row>
    <row r="146" spans="1:64" s="32" customFormat="1" ht="14.25" customHeight="1" x14ac:dyDescent="0.25">
      <c r="A146" s="296">
        <v>325</v>
      </c>
      <c r="B146" s="297"/>
      <c r="C146" s="297"/>
      <c r="D146" s="321">
        <v>0</v>
      </c>
      <c r="E146" s="322">
        <f t="shared" si="8"/>
        <v>0</v>
      </c>
      <c r="F146" s="300"/>
      <c r="G146" s="300"/>
      <c r="H146" s="573"/>
      <c r="I146" s="574"/>
      <c r="J146" s="299"/>
      <c r="K146" s="287">
        <f>IF($H146=0,0,IF(($H146-$F146)&gt;=1,($H146-$F146)*#REF!,60))</f>
        <v>0</v>
      </c>
      <c r="L146" s="303"/>
      <c r="M146" s="345"/>
      <c r="N146" s="293">
        <f t="shared" si="9"/>
        <v>0</v>
      </c>
      <c r="O146" s="294">
        <f t="shared" si="10"/>
        <v>0</v>
      </c>
      <c r="P146" s="293">
        <f t="shared" si="11"/>
        <v>0</v>
      </c>
      <c r="Q146" s="570"/>
      <c r="R146" s="571"/>
      <c r="S146" s="572"/>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row>
    <row r="147" spans="1:64" s="32" customFormat="1" ht="14.25" customHeight="1" x14ac:dyDescent="0.25">
      <c r="A147" s="296">
        <v>326</v>
      </c>
      <c r="B147" s="297"/>
      <c r="C147" s="297"/>
      <c r="D147" s="321">
        <v>0</v>
      </c>
      <c r="E147" s="322">
        <f t="shared" si="8"/>
        <v>0</v>
      </c>
      <c r="F147" s="300"/>
      <c r="G147" s="300"/>
      <c r="H147" s="573"/>
      <c r="I147" s="574"/>
      <c r="J147" s="299"/>
      <c r="K147" s="287">
        <f>IF($H147=0,0,IF(($H147-$F147)&gt;=1,($H147-$F147)*#REF!,60))</f>
        <v>0</v>
      </c>
      <c r="L147" s="303"/>
      <c r="M147" s="345"/>
      <c r="N147" s="293">
        <f t="shared" si="9"/>
        <v>0</v>
      </c>
      <c r="O147" s="294">
        <f t="shared" si="10"/>
        <v>0</v>
      </c>
      <c r="P147" s="293">
        <f t="shared" si="11"/>
        <v>0</v>
      </c>
      <c r="Q147" s="570"/>
      <c r="R147" s="571"/>
      <c r="S147" s="572"/>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row>
    <row r="148" spans="1:64" s="32" customFormat="1" ht="14.25" customHeight="1" x14ac:dyDescent="0.25">
      <c r="A148" s="296">
        <v>327</v>
      </c>
      <c r="B148" s="297"/>
      <c r="C148" s="297"/>
      <c r="D148" s="321">
        <v>0</v>
      </c>
      <c r="E148" s="322">
        <f t="shared" si="8"/>
        <v>0</v>
      </c>
      <c r="F148" s="300"/>
      <c r="G148" s="300"/>
      <c r="H148" s="573"/>
      <c r="I148" s="574"/>
      <c r="J148" s="299"/>
      <c r="K148" s="287">
        <f>IF($H148=0,0,IF(($H148-$F148)&gt;=1,($H148-$F148)*#REF!,60))</f>
        <v>0</v>
      </c>
      <c r="L148" s="303"/>
      <c r="M148" s="345"/>
      <c r="N148" s="293">
        <f t="shared" si="9"/>
        <v>0</v>
      </c>
      <c r="O148" s="294">
        <f t="shared" si="10"/>
        <v>0</v>
      </c>
      <c r="P148" s="293">
        <f t="shared" si="11"/>
        <v>0</v>
      </c>
      <c r="Q148" s="570"/>
      <c r="R148" s="571"/>
      <c r="S148" s="572"/>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row>
    <row r="149" spans="1:64" s="32" customFormat="1" ht="14.25" customHeight="1" x14ac:dyDescent="0.25">
      <c r="A149" s="296">
        <v>328</v>
      </c>
      <c r="B149" s="297"/>
      <c r="C149" s="297"/>
      <c r="D149" s="321">
        <v>0</v>
      </c>
      <c r="E149" s="322">
        <f t="shared" si="8"/>
        <v>0</v>
      </c>
      <c r="F149" s="300"/>
      <c r="G149" s="300"/>
      <c r="H149" s="573"/>
      <c r="I149" s="574"/>
      <c r="J149" s="299"/>
      <c r="K149" s="287">
        <f>IF($H149=0,0,IF(($H149-$F149)&gt;=1,($H149-$F149)*#REF!,60))</f>
        <v>0</v>
      </c>
      <c r="L149" s="303"/>
      <c r="M149" s="345"/>
      <c r="N149" s="293">
        <f t="shared" si="9"/>
        <v>0</v>
      </c>
      <c r="O149" s="294">
        <f t="shared" si="10"/>
        <v>0</v>
      </c>
      <c r="P149" s="293">
        <f t="shared" si="11"/>
        <v>0</v>
      </c>
      <c r="Q149" s="570"/>
      <c r="R149" s="571"/>
      <c r="S149" s="572"/>
      <c r="T149" s="277"/>
      <c r="U149" s="277"/>
      <c r="V149" s="277"/>
      <c r="W149" s="277"/>
      <c r="X149" s="277"/>
      <c r="Y149" s="277"/>
      <c r="Z149" s="277"/>
      <c r="AA149" s="277"/>
      <c r="AB149" s="277"/>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row>
    <row r="150" spans="1:64" s="32" customFormat="1" ht="14.25" customHeight="1" x14ac:dyDescent="0.25">
      <c r="A150" s="296">
        <v>329</v>
      </c>
      <c r="B150" s="297"/>
      <c r="C150" s="297"/>
      <c r="D150" s="321">
        <v>0</v>
      </c>
      <c r="E150" s="322">
        <f t="shared" si="8"/>
        <v>0</v>
      </c>
      <c r="F150" s="300"/>
      <c r="G150" s="300"/>
      <c r="H150" s="573"/>
      <c r="I150" s="574"/>
      <c r="J150" s="299"/>
      <c r="K150" s="287">
        <f>IF($H150=0,0,IF(($H150-$F150)&gt;=1,($H150-$F150)*#REF!,60))</f>
        <v>0</v>
      </c>
      <c r="L150" s="303"/>
      <c r="M150" s="345"/>
      <c r="N150" s="293">
        <f t="shared" si="9"/>
        <v>0</v>
      </c>
      <c r="O150" s="294">
        <f t="shared" si="10"/>
        <v>0</v>
      </c>
      <c r="P150" s="293">
        <f t="shared" si="11"/>
        <v>0</v>
      </c>
      <c r="Q150" s="570"/>
      <c r="R150" s="571"/>
      <c r="S150" s="572"/>
      <c r="T150" s="277"/>
      <c r="U150" s="277"/>
      <c r="V150" s="277"/>
      <c r="W150" s="277"/>
      <c r="X150" s="277"/>
      <c r="Y150" s="277"/>
      <c r="Z150" s="277"/>
      <c r="AA150" s="277"/>
      <c r="AB150" s="277"/>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c r="BF150" s="277"/>
      <c r="BG150" s="277"/>
      <c r="BH150" s="277"/>
      <c r="BI150" s="277"/>
      <c r="BJ150" s="277"/>
      <c r="BK150" s="277"/>
      <c r="BL150" s="277"/>
    </row>
    <row r="151" spans="1:64" s="32" customFormat="1" ht="14.25" customHeight="1" x14ac:dyDescent="0.25">
      <c r="A151" s="296">
        <v>330</v>
      </c>
      <c r="B151" s="297"/>
      <c r="C151" s="297"/>
      <c r="D151" s="321">
        <v>0</v>
      </c>
      <c r="E151" s="322">
        <f t="shared" si="8"/>
        <v>0</v>
      </c>
      <c r="F151" s="300"/>
      <c r="G151" s="300"/>
      <c r="H151" s="573"/>
      <c r="I151" s="574"/>
      <c r="J151" s="299"/>
      <c r="K151" s="287">
        <f>IF($H151=0,0,IF(($H151-$F151)&gt;=1,($H151-$F151)*#REF!,60))</f>
        <v>0</v>
      </c>
      <c r="L151" s="303"/>
      <c r="M151" s="345"/>
      <c r="N151" s="293">
        <f t="shared" si="9"/>
        <v>0</v>
      </c>
      <c r="O151" s="294">
        <f t="shared" si="10"/>
        <v>0</v>
      </c>
      <c r="P151" s="293">
        <f t="shared" si="11"/>
        <v>0</v>
      </c>
      <c r="Q151" s="570"/>
      <c r="R151" s="571"/>
      <c r="S151" s="572"/>
      <c r="T151" s="277"/>
      <c r="U151" s="277"/>
      <c r="V151" s="277"/>
      <c r="W151" s="277"/>
      <c r="X151" s="277"/>
      <c r="Y151" s="277"/>
      <c r="Z151" s="277"/>
      <c r="AA151" s="277"/>
      <c r="AB151" s="277"/>
      <c r="AC151" s="277"/>
      <c r="AD151" s="277"/>
      <c r="AE151" s="277"/>
      <c r="AF151" s="277"/>
      <c r="AG151" s="277"/>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row>
    <row r="152" spans="1:64" s="32" customFormat="1" ht="14.25" customHeight="1" x14ac:dyDescent="0.25">
      <c r="A152" s="296">
        <v>331</v>
      </c>
      <c r="B152" s="297"/>
      <c r="C152" s="297"/>
      <c r="D152" s="321">
        <v>0</v>
      </c>
      <c r="E152" s="322">
        <f t="shared" si="8"/>
        <v>0</v>
      </c>
      <c r="F152" s="300"/>
      <c r="G152" s="300"/>
      <c r="H152" s="573"/>
      <c r="I152" s="574"/>
      <c r="J152" s="299"/>
      <c r="K152" s="287">
        <f>IF($H152=0,0,IF(($H152-$F152)&gt;=1,($H152-$F152)*#REF!,60))</f>
        <v>0</v>
      </c>
      <c r="L152" s="303"/>
      <c r="M152" s="345"/>
      <c r="N152" s="293">
        <f t="shared" si="9"/>
        <v>0</v>
      </c>
      <c r="O152" s="294">
        <f t="shared" si="10"/>
        <v>0</v>
      </c>
      <c r="P152" s="293">
        <f t="shared" si="11"/>
        <v>0</v>
      </c>
      <c r="Q152" s="570"/>
      <c r="R152" s="571"/>
      <c r="S152" s="572"/>
      <c r="T152" s="277"/>
      <c r="U152" s="277"/>
      <c r="V152" s="277"/>
      <c r="W152" s="277"/>
      <c r="X152" s="277"/>
      <c r="Y152" s="277"/>
      <c r="Z152" s="277"/>
      <c r="AA152" s="277"/>
      <c r="AB152" s="277"/>
      <c r="AC152" s="277"/>
      <c r="AD152" s="277"/>
      <c r="AE152" s="277"/>
      <c r="AF152" s="277"/>
      <c r="AG152" s="277"/>
      <c r="AH152" s="277"/>
      <c r="AI152" s="277"/>
      <c r="AJ152" s="277"/>
      <c r="AK152" s="277"/>
      <c r="AL152" s="277"/>
      <c r="AM152" s="277"/>
      <c r="AN152" s="277"/>
      <c r="AO152" s="277"/>
      <c r="AP152" s="277"/>
      <c r="AQ152" s="277"/>
      <c r="AR152" s="277"/>
      <c r="AS152" s="277"/>
      <c r="AT152" s="277"/>
      <c r="AU152" s="277"/>
      <c r="AV152" s="277"/>
      <c r="AW152" s="277"/>
      <c r="AX152" s="277"/>
      <c r="AY152" s="277"/>
      <c r="AZ152" s="277"/>
      <c r="BA152" s="277"/>
      <c r="BB152" s="277"/>
      <c r="BC152" s="277"/>
      <c r="BD152" s="277"/>
      <c r="BE152" s="277"/>
      <c r="BF152" s="277"/>
      <c r="BG152" s="277"/>
      <c r="BH152" s="277"/>
      <c r="BI152" s="277"/>
      <c r="BJ152" s="277"/>
      <c r="BK152" s="277"/>
      <c r="BL152" s="277"/>
    </row>
    <row r="153" spans="1:64" s="32" customFormat="1" ht="14.25" customHeight="1" x14ac:dyDescent="0.25">
      <c r="A153" s="296">
        <v>332</v>
      </c>
      <c r="B153" s="297"/>
      <c r="C153" s="297"/>
      <c r="D153" s="321">
        <v>0</v>
      </c>
      <c r="E153" s="322">
        <f t="shared" si="8"/>
        <v>0</v>
      </c>
      <c r="F153" s="300"/>
      <c r="G153" s="300"/>
      <c r="H153" s="573"/>
      <c r="I153" s="574"/>
      <c r="J153" s="299"/>
      <c r="K153" s="287">
        <f>IF($H153=0,0,IF(($H153-$F153)&gt;=1,($H153-$F153)*#REF!,60))</f>
        <v>0</v>
      </c>
      <c r="L153" s="303"/>
      <c r="M153" s="345"/>
      <c r="N153" s="293">
        <f t="shared" si="9"/>
        <v>0</v>
      </c>
      <c r="O153" s="294">
        <f t="shared" si="10"/>
        <v>0</v>
      </c>
      <c r="P153" s="293">
        <f t="shared" si="11"/>
        <v>0</v>
      </c>
      <c r="Q153" s="570"/>
      <c r="R153" s="571"/>
      <c r="S153" s="572"/>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277"/>
    </row>
    <row r="154" spans="1:64" s="32" customFormat="1" ht="14.25" customHeight="1" x14ac:dyDescent="0.25">
      <c r="A154" s="296">
        <v>333</v>
      </c>
      <c r="B154" s="297"/>
      <c r="C154" s="297"/>
      <c r="D154" s="321">
        <v>0</v>
      </c>
      <c r="E154" s="322">
        <f t="shared" si="8"/>
        <v>0</v>
      </c>
      <c r="F154" s="300"/>
      <c r="G154" s="300"/>
      <c r="H154" s="573"/>
      <c r="I154" s="574"/>
      <c r="J154" s="299"/>
      <c r="K154" s="287">
        <f>IF($H154=0,0,IF(($H154-$F154)&gt;=1,($H154-$F154)*#REF!,60))</f>
        <v>0</v>
      </c>
      <c r="L154" s="303"/>
      <c r="M154" s="345"/>
      <c r="N154" s="293">
        <f t="shared" ref="N154:N186" si="12">E154+J154</f>
        <v>0</v>
      </c>
      <c r="O154" s="294">
        <f t="shared" ref="O154:O186" si="13">IF(J154-K154&gt;0,J154-K154,0)</f>
        <v>0</v>
      </c>
      <c r="P154" s="293">
        <f t="shared" si="11"/>
        <v>0</v>
      </c>
      <c r="Q154" s="570"/>
      <c r="R154" s="571"/>
      <c r="S154" s="572"/>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7"/>
      <c r="AY154" s="277"/>
      <c r="AZ154" s="277"/>
      <c r="BA154" s="277"/>
      <c r="BB154" s="277"/>
      <c r="BC154" s="277"/>
      <c r="BD154" s="277"/>
      <c r="BE154" s="277"/>
      <c r="BF154" s="277"/>
      <c r="BG154" s="277"/>
      <c r="BH154" s="277"/>
      <c r="BI154" s="277"/>
      <c r="BJ154" s="277"/>
      <c r="BK154" s="277"/>
      <c r="BL154" s="277"/>
    </row>
    <row r="155" spans="1:64" s="32" customFormat="1" ht="14.25" customHeight="1" x14ac:dyDescent="0.25">
      <c r="A155" s="296">
        <v>334</v>
      </c>
      <c r="B155" s="297"/>
      <c r="C155" s="297"/>
      <c r="D155" s="321">
        <v>0</v>
      </c>
      <c r="E155" s="322">
        <f t="shared" si="8"/>
        <v>0</v>
      </c>
      <c r="F155" s="300"/>
      <c r="G155" s="300"/>
      <c r="H155" s="573"/>
      <c r="I155" s="574"/>
      <c r="J155" s="299"/>
      <c r="K155" s="287">
        <f>IF($H155=0,0,IF(($H155-$F155)&gt;=1,($H155-$F155)*#REF!,60))</f>
        <v>0</v>
      </c>
      <c r="L155" s="303"/>
      <c r="M155" s="345"/>
      <c r="N155" s="293">
        <f t="shared" si="12"/>
        <v>0</v>
      </c>
      <c r="O155" s="294">
        <f t="shared" si="13"/>
        <v>0</v>
      </c>
      <c r="P155" s="293">
        <f t="shared" si="11"/>
        <v>0</v>
      </c>
      <c r="Q155" s="570"/>
      <c r="R155" s="571"/>
      <c r="S155" s="572"/>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row>
    <row r="156" spans="1:64" s="32" customFormat="1" ht="14.25" hidden="1" customHeight="1" x14ac:dyDescent="0.25">
      <c r="A156" s="296">
        <v>335</v>
      </c>
      <c r="B156" s="297"/>
      <c r="C156" s="297"/>
      <c r="D156" s="321">
        <v>0</v>
      </c>
      <c r="E156" s="322">
        <f t="shared" si="8"/>
        <v>0</v>
      </c>
      <c r="F156" s="300"/>
      <c r="G156" s="300"/>
      <c r="H156" s="573"/>
      <c r="I156" s="574"/>
      <c r="J156" s="299"/>
      <c r="K156" s="287">
        <f>IF($H156=0,0,IF(($H156-$F156)&gt;=1,($H156-$F156)*#REF!,60))</f>
        <v>0</v>
      </c>
      <c r="L156" s="303"/>
      <c r="M156" s="345"/>
      <c r="N156" s="293">
        <f t="shared" si="12"/>
        <v>0</v>
      </c>
      <c r="O156" s="294">
        <f t="shared" si="13"/>
        <v>0</v>
      </c>
      <c r="P156" s="293">
        <f t="shared" si="11"/>
        <v>0</v>
      </c>
      <c r="Q156" s="570"/>
      <c r="R156" s="571"/>
      <c r="S156" s="572"/>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row>
    <row r="157" spans="1:64" s="32" customFormat="1" ht="14.25" hidden="1" customHeight="1" x14ac:dyDescent="0.25">
      <c r="A157" s="296">
        <v>336</v>
      </c>
      <c r="B157" s="297"/>
      <c r="C157" s="297"/>
      <c r="D157" s="321">
        <v>0</v>
      </c>
      <c r="E157" s="322">
        <f t="shared" si="8"/>
        <v>0</v>
      </c>
      <c r="F157" s="300"/>
      <c r="G157" s="300"/>
      <c r="H157" s="573"/>
      <c r="I157" s="574"/>
      <c r="J157" s="299"/>
      <c r="K157" s="287">
        <f>IF($H157=0,0,IF(($H157-$F157)&gt;=1,($H157-$F157)*#REF!,60))</f>
        <v>0</v>
      </c>
      <c r="L157" s="303"/>
      <c r="M157" s="345"/>
      <c r="N157" s="293">
        <f t="shared" si="12"/>
        <v>0</v>
      </c>
      <c r="O157" s="294">
        <f t="shared" si="13"/>
        <v>0</v>
      </c>
      <c r="P157" s="293">
        <f t="shared" si="11"/>
        <v>0</v>
      </c>
      <c r="Q157" s="570"/>
      <c r="R157" s="571"/>
      <c r="S157" s="572"/>
      <c r="T157" s="277"/>
      <c r="U157" s="277"/>
      <c r="V157" s="277"/>
      <c r="W157" s="277"/>
      <c r="X157" s="277"/>
      <c r="Y157" s="277"/>
      <c r="Z157" s="277"/>
      <c r="AA157" s="277"/>
      <c r="AB157" s="277"/>
      <c r="AC157" s="277"/>
      <c r="AD157" s="277"/>
      <c r="AE157" s="2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c r="BF157" s="277"/>
      <c r="BG157" s="277"/>
      <c r="BH157" s="277"/>
      <c r="BI157" s="277"/>
      <c r="BJ157" s="277"/>
      <c r="BK157" s="277"/>
      <c r="BL157" s="277"/>
    </row>
    <row r="158" spans="1:64" s="32" customFormat="1" ht="14.25" hidden="1" customHeight="1" x14ac:dyDescent="0.25">
      <c r="A158" s="296">
        <v>337</v>
      </c>
      <c r="B158" s="297"/>
      <c r="C158" s="297"/>
      <c r="D158" s="321">
        <v>0</v>
      </c>
      <c r="E158" s="322">
        <f t="shared" si="8"/>
        <v>0</v>
      </c>
      <c r="F158" s="300"/>
      <c r="G158" s="300"/>
      <c r="H158" s="573"/>
      <c r="I158" s="574"/>
      <c r="J158" s="299"/>
      <c r="K158" s="287">
        <f>IF($H158=0,0,IF(($H158-$F158)&gt;=1,($H158-$F158)*#REF!,60))</f>
        <v>0</v>
      </c>
      <c r="L158" s="303"/>
      <c r="M158" s="345"/>
      <c r="N158" s="293">
        <f t="shared" si="12"/>
        <v>0</v>
      </c>
      <c r="O158" s="294">
        <f t="shared" si="13"/>
        <v>0</v>
      </c>
      <c r="P158" s="293">
        <f t="shared" si="11"/>
        <v>0</v>
      </c>
      <c r="Q158" s="570"/>
      <c r="R158" s="571"/>
      <c r="S158" s="572"/>
      <c r="T158" s="277"/>
      <c r="U158" s="277"/>
      <c r="V158" s="277"/>
      <c r="W158" s="277"/>
      <c r="X158" s="277"/>
      <c r="Y158" s="277"/>
      <c r="Z158" s="277"/>
      <c r="AA158" s="277"/>
      <c r="AB158" s="277"/>
      <c r="AC158" s="277"/>
      <c r="AD158" s="277"/>
      <c r="AE158" s="277"/>
      <c r="AF158" s="277"/>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row>
    <row r="159" spans="1:64" s="32" customFormat="1" ht="14.25" hidden="1" customHeight="1" x14ac:dyDescent="0.25">
      <c r="A159" s="296">
        <v>338</v>
      </c>
      <c r="B159" s="297"/>
      <c r="C159" s="297"/>
      <c r="D159" s="321">
        <v>0</v>
      </c>
      <c r="E159" s="322">
        <f t="shared" si="8"/>
        <v>0</v>
      </c>
      <c r="F159" s="300"/>
      <c r="G159" s="300"/>
      <c r="H159" s="573"/>
      <c r="I159" s="574"/>
      <c r="J159" s="299"/>
      <c r="K159" s="287">
        <f>IF($H159=0,0,IF(($H159-$F159)&gt;=1,($H159-$F159)*#REF!,60))</f>
        <v>0</v>
      </c>
      <c r="L159" s="303"/>
      <c r="M159" s="345"/>
      <c r="N159" s="293">
        <f t="shared" si="12"/>
        <v>0</v>
      </c>
      <c r="O159" s="294">
        <f t="shared" si="13"/>
        <v>0</v>
      </c>
      <c r="P159" s="293">
        <f t="shared" si="11"/>
        <v>0</v>
      </c>
      <c r="Q159" s="570"/>
      <c r="R159" s="571"/>
      <c r="S159" s="572"/>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row>
    <row r="160" spans="1:64" s="32" customFormat="1" ht="14.25" hidden="1" customHeight="1" x14ac:dyDescent="0.25">
      <c r="A160" s="296">
        <v>339</v>
      </c>
      <c r="B160" s="297"/>
      <c r="C160" s="297"/>
      <c r="D160" s="321">
        <v>0</v>
      </c>
      <c r="E160" s="322">
        <f t="shared" si="8"/>
        <v>0</v>
      </c>
      <c r="F160" s="300"/>
      <c r="G160" s="300"/>
      <c r="H160" s="573"/>
      <c r="I160" s="574"/>
      <c r="J160" s="299"/>
      <c r="K160" s="287">
        <f>IF($H160=0,0,IF(($H160-$F160)&gt;=1,($H160-$F160)*#REF!,60))</f>
        <v>0</v>
      </c>
      <c r="L160" s="303"/>
      <c r="M160" s="345"/>
      <c r="N160" s="293">
        <f t="shared" si="12"/>
        <v>0</v>
      </c>
      <c r="O160" s="294">
        <f t="shared" si="13"/>
        <v>0</v>
      </c>
      <c r="P160" s="293">
        <f t="shared" si="11"/>
        <v>0</v>
      </c>
      <c r="Q160" s="570"/>
      <c r="R160" s="571"/>
      <c r="S160" s="572"/>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row>
    <row r="161" spans="1:64" s="32" customFormat="1" ht="14.25" hidden="1" customHeight="1" x14ac:dyDescent="0.25">
      <c r="A161" s="296">
        <v>340</v>
      </c>
      <c r="B161" s="297"/>
      <c r="C161" s="297"/>
      <c r="D161" s="321">
        <v>0</v>
      </c>
      <c r="E161" s="322">
        <f t="shared" si="8"/>
        <v>0</v>
      </c>
      <c r="F161" s="300"/>
      <c r="G161" s="300"/>
      <c r="H161" s="573"/>
      <c r="I161" s="574"/>
      <c r="J161" s="299"/>
      <c r="K161" s="287">
        <f>IF($H161=0,0,IF(($H161-$F161)&gt;=1,($H161-$F161)*#REF!,60))</f>
        <v>0</v>
      </c>
      <c r="L161" s="303"/>
      <c r="M161" s="345"/>
      <c r="N161" s="293">
        <f t="shared" si="12"/>
        <v>0</v>
      </c>
      <c r="O161" s="294">
        <f t="shared" si="13"/>
        <v>0</v>
      </c>
      <c r="P161" s="293">
        <f t="shared" si="11"/>
        <v>0</v>
      </c>
      <c r="Q161" s="570"/>
      <c r="R161" s="571"/>
      <c r="S161" s="572"/>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row>
    <row r="162" spans="1:64" s="32" customFormat="1" ht="14.25" hidden="1" customHeight="1" x14ac:dyDescent="0.25">
      <c r="A162" s="296">
        <v>341</v>
      </c>
      <c r="B162" s="297"/>
      <c r="C162" s="297"/>
      <c r="D162" s="321">
        <v>0</v>
      </c>
      <c r="E162" s="322">
        <f t="shared" si="8"/>
        <v>0</v>
      </c>
      <c r="F162" s="300"/>
      <c r="G162" s="300"/>
      <c r="H162" s="573"/>
      <c r="I162" s="574"/>
      <c r="J162" s="299"/>
      <c r="K162" s="287">
        <f>IF($H162=0,0,IF(($H162-$F162)&gt;=1,($H162-$F162)*#REF!,60))</f>
        <v>0</v>
      </c>
      <c r="L162" s="303"/>
      <c r="M162" s="345"/>
      <c r="N162" s="293">
        <f t="shared" si="12"/>
        <v>0</v>
      </c>
      <c r="O162" s="294">
        <f t="shared" si="13"/>
        <v>0</v>
      </c>
      <c r="P162" s="293">
        <f t="shared" si="11"/>
        <v>0</v>
      </c>
      <c r="Q162" s="570"/>
      <c r="R162" s="571"/>
      <c r="S162" s="572"/>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row>
    <row r="163" spans="1:64" s="32" customFormat="1" ht="14.25" hidden="1" customHeight="1" x14ac:dyDescent="0.25">
      <c r="A163" s="296">
        <v>342</v>
      </c>
      <c r="B163" s="297"/>
      <c r="C163" s="297"/>
      <c r="D163" s="321">
        <v>0</v>
      </c>
      <c r="E163" s="322">
        <f t="shared" si="8"/>
        <v>0</v>
      </c>
      <c r="F163" s="300"/>
      <c r="G163" s="300"/>
      <c r="H163" s="573"/>
      <c r="I163" s="574"/>
      <c r="J163" s="299"/>
      <c r="K163" s="287">
        <f>IF($H163=0,0,IF(($H163-$F163)&gt;=1,($H163-$F163)*#REF!,60))</f>
        <v>0</v>
      </c>
      <c r="L163" s="303"/>
      <c r="M163" s="345"/>
      <c r="N163" s="293">
        <f t="shared" si="12"/>
        <v>0</v>
      </c>
      <c r="O163" s="294">
        <f t="shared" si="13"/>
        <v>0</v>
      </c>
      <c r="P163" s="293">
        <f t="shared" si="11"/>
        <v>0</v>
      </c>
      <c r="Q163" s="570"/>
      <c r="R163" s="571"/>
      <c r="S163" s="572"/>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row>
    <row r="164" spans="1:64" s="32" customFormat="1" ht="14.25" hidden="1" customHeight="1" x14ac:dyDescent="0.25">
      <c r="A164" s="296">
        <v>343</v>
      </c>
      <c r="B164" s="297"/>
      <c r="C164" s="297"/>
      <c r="D164" s="321">
        <v>0</v>
      </c>
      <c r="E164" s="322">
        <f t="shared" si="8"/>
        <v>0</v>
      </c>
      <c r="F164" s="300"/>
      <c r="G164" s="300"/>
      <c r="H164" s="573"/>
      <c r="I164" s="574"/>
      <c r="J164" s="299"/>
      <c r="K164" s="287">
        <f>IF($H164=0,0,IF(($H164-$F164)&gt;=1,($H164-$F164)*#REF!,60))</f>
        <v>0</v>
      </c>
      <c r="L164" s="303"/>
      <c r="M164" s="345"/>
      <c r="N164" s="293">
        <f t="shared" si="12"/>
        <v>0</v>
      </c>
      <c r="O164" s="294">
        <f t="shared" si="13"/>
        <v>0</v>
      </c>
      <c r="P164" s="293">
        <f t="shared" si="11"/>
        <v>0</v>
      </c>
      <c r="Q164" s="570"/>
      <c r="R164" s="571"/>
      <c r="S164" s="572"/>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row>
    <row r="165" spans="1:64" s="32" customFormat="1" ht="14.25" hidden="1" customHeight="1" x14ac:dyDescent="0.25">
      <c r="A165" s="296">
        <v>344</v>
      </c>
      <c r="B165" s="297"/>
      <c r="C165" s="297"/>
      <c r="D165" s="321">
        <v>0</v>
      </c>
      <c r="E165" s="322">
        <f t="shared" si="8"/>
        <v>0</v>
      </c>
      <c r="F165" s="300"/>
      <c r="G165" s="300"/>
      <c r="H165" s="573"/>
      <c r="I165" s="574"/>
      <c r="J165" s="299"/>
      <c r="K165" s="287">
        <f>IF($H165=0,0,IF(($H165-$F165)&gt;=1,($H165-$F165)*#REF!,60))</f>
        <v>0</v>
      </c>
      <c r="L165" s="303"/>
      <c r="M165" s="345"/>
      <c r="N165" s="293">
        <f t="shared" si="12"/>
        <v>0</v>
      </c>
      <c r="O165" s="294">
        <f t="shared" si="13"/>
        <v>0</v>
      </c>
      <c r="P165" s="293">
        <f t="shared" si="11"/>
        <v>0</v>
      </c>
      <c r="Q165" s="570"/>
      <c r="R165" s="571"/>
      <c r="S165" s="572"/>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row>
    <row r="166" spans="1:64" s="32" customFormat="1" ht="14.25" hidden="1" customHeight="1" x14ac:dyDescent="0.25">
      <c r="A166" s="296">
        <v>345</v>
      </c>
      <c r="B166" s="297"/>
      <c r="C166" s="297"/>
      <c r="D166" s="321">
        <v>0</v>
      </c>
      <c r="E166" s="322">
        <f t="shared" si="8"/>
        <v>0</v>
      </c>
      <c r="F166" s="300"/>
      <c r="G166" s="300"/>
      <c r="H166" s="573"/>
      <c r="I166" s="574"/>
      <c r="J166" s="299"/>
      <c r="K166" s="287">
        <f>IF($H166=0,0,IF(($H166-$F166)&gt;=1,($H166-$F166)*#REF!,60))</f>
        <v>0</v>
      </c>
      <c r="L166" s="303"/>
      <c r="M166" s="345"/>
      <c r="N166" s="293">
        <f t="shared" si="12"/>
        <v>0</v>
      </c>
      <c r="O166" s="294">
        <f t="shared" si="13"/>
        <v>0</v>
      </c>
      <c r="P166" s="293">
        <f t="shared" si="11"/>
        <v>0</v>
      </c>
      <c r="Q166" s="570"/>
      <c r="R166" s="571"/>
      <c r="S166" s="572"/>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row>
    <row r="167" spans="1:64" s="32" customFormat="1" ht="14.25" hidden="1" customHeight="1" x14ac:dyDescent="0.25">
      <c r="A167" s="296">
        <v>346</v>
      </c>
      <c r="B167" s="297"/>
      <c r="C167" s="297"/>
      <c r="D167" s="321">
        <v>0</v>
      </c>
      <c r="E167" s="322">
        <f t="shared" si="8"/>
        <v>0</v>
      </c>
      <c r="F167" s="300"/>
      <c r="G167" s="300"/>
      <c r="H167" s="573"/>
      <c r="I167" s="574"/>
      <c r="J167" s="299"/>
      <c r="K167" s="287">
        <f>IF($H167=0,0,IF(($H167-$F167)&gt;=1,($H167-$F167)*#REF!,60))</f>
        <v>0</v>
      </c>
      <c r="L167" s="303"/>
      <c r="M167" s="345"/>
      <c r="N167" s="293">
        <f t="shared" si="12"/>
        <v>0</v>
      </c>
      <c r="O167" s="294">
        <f t="shared" si="13"/>
        <v>0</v>
      </c>
      <c r="P167" s="293">
        <f t="shared" si="11"/>
        <v>0</v>
      </c>
      <c r="Q167" s="570"/>
      <c r="R167" s="571"/>
      <c r="S167" s="572"/>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7"/>
      <c r="AR167" s="277"/>
      <c r="AS167" s="277"/>
      <c r="AT167" s="277"/>
      <c r="AU167" s="277"/>
      <c r="AV167" s="277"/>
      <c r="AW167" s="277"/>
      <c r="AX167" s="277"/>
      <c r="AY167" s="277"/>
      <c r="AZ167" s="277"/>
      <c r="BA167" s="277"/>
      <c r="BB167" s="277"/>
      <c r="BC167" s="277"/>
      <c r="BD167" s="277"/>
      <c r="BE167" s="277"/>
      <c r="BF167" s="277"/>
      <c r="BG167" s="277"/>
      <c r="BH167" s="277"/>
      <c r="BI167" s="277"/>
      <c r="BJ167" s="277"/>
      <c r="BK167" s="277"/>
      <c r="BL167" s="277"/>
    </row>
    <row r="168" spans="1:64" s="32" customFormat="1" ht="14.25" hidden="1" customHeight="1" x14ac:dyDescent="0.25">
      <c r="A168" s="296">
        <v>347</v>
      </c>
      <c r="B168" s="297"/>
      <c r="C168" s="297"/>
      <c r="D168" s="321">
        <v>0</v>
      </c>
      <c r="E168" s="322">
        <f t="shared" si="8"/>
        <v>0</v>
      </c>
      <c r="F168" s="300"/>
      <c r="G168" s="300"/>
      <c r="H168" s="573"/>
      <c r="I168" s="574"/>
      <c r="J168" s="299"/>
      <c r="K168" s="287">
        <f>IF($H168=0,0,IF(($H168-$F168)&gt;=1,($H168-$F168)*#REF!,60))</f>
        <v>0</v>
      </c>
      <c r="L168" s="303"/>
      <c r="M168" s="345"/>
      <c r="N168" s="293">
        <f t="shared" si="12"/>
        <v>0</v>
      </c>
      <c r="O168" s="294">
        <f t="shared" si="13"/>
        <v>0</v>
      </c>
      <c r="P168" s="293">
        <f t="shared" si="11"/>
        <v>0</v>
      </c>
      <c r="Q168" s="570"/>
      <c r="R168" s="571"/>
      <c r="S168" s="572"/>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row>
    <row r="169" spans="1:64" s="32" customFormat="1" ht="14.25" hidden="1" customHeight="1" x14ac:dyDescent="0.25">
      <c r="A169" s="296">
        <v>348</v>
      </c>
      <c r="B169" s="297"/>
      <c r="C169" s="297"/>
      <c r="D169" s="321">
        <v>0</v>
      </c>
      <c r="E169" s="322">
        <f t="shared" si="8"/>
        <v>0</v>
      </c>
      <c r="F169" s="300"/>
      <c r="G169" s="300"/>
      <c r="H169" s="573"/>
      <c r="I169" s="574"/>
      <c r="J169" s="299"/>
      <c r="K169" s="287">
        <f>IF($H169=0,0,IF(($H169-$F169)&gt;=1,($H169-$F169)*#REF!,60))</f>
        <v>0</v>
      </c>
      <c r="L169" s="303"/>
      <c r="M169" s="345"/>
      <c r="N169" s="293">
        <f t="shared" si="12"/>
        <v>0</v>
      </c>
      <c r="O169" s="294">
        <f t="shared" si="13"/>
        <v>0</v>
      </c>
      <c r="P169" s="293">
        <f t="shared" si="11"/>
        <v>0</v>
      </c>
      <c r="Q169" s="570"/>
      <c r="R169" s="571"/>
      <c r="S169" s="572"/>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row>
    <row r="170" spans="1:64" s="32" customFormat="1" ht="14.25" hidden="1" customHeight="1" x14ac:dyDescent="0.25">
      <c r="A170" s="296">
        <v>349</v>
      </c>
      <c r="B170" s="297"/>
      <c r="C170" s="297"/>
      <c r="D170" s="321">
        <v>0</v>
      </c>
      <c r="E170" s="322">
        <f t="shared" si="8"/>
        <v>0</v>
      </c>
      <c r="F170" s="300"/>
      <c r="G170" s="300"/>
      <c r="H170" s="573"/>
      <c r="I170" s="574"/>
      <c r="J170" s="299"/>
      <c r="K170" s="287">
        <f>IF($H170=0,0,IF(($H170-$F170)&gt;=1,($H170-$F170)*#REF!,60))</f>
        <v>0</v>
      </c>
      <c r="L170" s="303"/>
      <c r="M170" s="345"/>
      <c r="N170" s="293">
        <f t="shared" si="12"/>
        <v>0</v>
      </c>
      <c r="O170" s="294">
        <f t="shared" si="13"/>
        <v>0</v>
      </c>
      <c r="P170" s="293">
        <f t="shared" si="11"/>
        <v>0</v>
      </c>
      <c r="Q170" s="570"/>
      <c r="R170" s="571"/>
      <c r="S170" s="572"/>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7"/>
      <c r="AR170" s="277"/>
      <c r="AS170" s="277"/>
      <c r="AT170" s="277"/>
      <c r="AU170" s="277"/>
      <c r="AV170" s="277"/>
      <c r="AW170" s="277"/>
      <c r="AX170" s="277"/>
      <c r="AY170" s="277"/>
      <c r="AZ170" s="277"/>
      <c r="BA170" s="277"/>
      <c r="BB170" s="277"/>
      <c r="BC170" s="277"/>
      <c r="BD170" s="277"/>
      <c r="BE170" s="277"/>
      <c r="BF170" s="277"/>
      <c r="BG170" s="277"/>
      <c r="BH170" s="277"/>
      <c r="BI170" s="277"/>
      <c r="BJ170" s="277"/>
      <c r="BK170" s="277"/>
      <c r="BL170" s="277"/>
    </row>
    <row r="171" spans="1:64" s="32" customFormat="1" ht="14.25" hidden="1" customHeight="1" x14ac:dyDescent="0.25">
      <c r="A171" s="296">
        <v>350</v>
      </c>
      <c r="B171" s="297"/>
      <c r="C171" s="297"/>
      <c r="D171" s="321">
        <v>0</v>
      </c>
      <c r="E171" s="322">
        <f t="shared" si="8"/>
        <v>0</v>
      </c>
      <c r="F171" s="300"/>
      <c r="G171" s="300"/>
      <c r="H171" s="573"/>
      <c r="I171" s="574"/>
      <c r="J171" s="299"/>
      <c r="K171" s="287">
        <f>IF($H171=0,0,IF(($H171-$F171)&gt;=1,($H171-$F171)*#REF!,60))</f>
        <v>0</v>
      </c>
      <c r="L171" s="303"/>
      <c r="M171" s="345"/>
      <c r="N171" s="293">
        <f t="shared" si="12"/>
        <v>0</v>
      </c>
      <c r="O171" s="294">
        <f t="shared" si="13"/>
        <v>0</v>
      </c>
      <c r="P171" s="293">
        <f t="shared" si="11"/>
        <v>0</v>
      </c>
      <c r="Q171" s="570"/>
      <c r="R171" s="571"/>
      <c r="S171" s="572"/>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row>
    <row r="172" spans="1:64" s="32" customFormat="1" ht="14.25" hidden="1" customHeight="1" x14ac:dyDescent="0.25">
      <c r="A172" s="296">
        <v>351</v>
      </c>
      <c r="B172" s="297"/>
      <c r="C172" s="297"/>
      <c r="D172" s="321">
        <v>0</v>
      </c>
      <c r="E172" s="322">
        <f t="shared" si="8"/>
        <v>0</v>
      </c>
      <c r="F172" s="300"/>
      <c r="G172" s="300"/>
      <c r="H172" s="573"/>
      <c r="I172" s="574"/>
      <c r="J172" s="299"/>
      <c r="K172" s="287">
        <f>IF($H172=0,0,IF(($H172-$F172)&gt;=1,($H172-$F172)*#REF!,60))</f>
        <v>0</v>
      </c>
      <c r="L172" s="303"/>
      <c r="M172" s="345"/>
      <c r="N172" s="293">
        <f t="shared" si="12"/>
        <v>0</v>
      </c>
      <c r="O172" s="294">
        <f t="shared" si="13"/>
        <v>0</v>
      </c>
      <c r="P172" s="293">
        <f t="shared" si="11"/>
        <v>0</v>
      </c>
      <c r="Q172" s="570"/>
      <c r="R172" s="571"/>
      <c r="S172" s="572"/>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row>
    <row r="173" spans="1:64" s="32" customFormat="1" ht="14.25" hidden="1" customHeight="1" x14ac:dyDescent="0.25">
      <c r="A173" s="296">
        <v>352</v>
      </c>
      <c r="B173" s="297"/>
      <c r="C173" s="297"/>
      <c r="D173" s="321">
        <v>0</v>
      </c>
      <c r="E173" s="322">
        <f t="shared" si="8"/>
        <v>0</v>
      </c>
      <c r="F173" s="300"/>
      <c r="G173" s="300"/>
      <c r="H173" s="573"/>
      <c r="I173" s="574"/>
      <c r="J173" s="299"/>
      <c r="K173" s="287">
        <f>IF($H173=0,0,IF(($H173-$F173)&gt;=1,($H173-$F173)*#REF!,60))</f>
        <v>0</v>
      </c>
      <c r="L173" s="303"/>
      <c r="M173" s="345"/>
      <c r="N173" s="293">
        <f t="shared" si="12"/>
        <v>0</v>
      </c>
      <c r="O173" s="294">
        <f t="shared" si="13"/>
        <v>0</v>
      </c>
      <c r="P173" s="293">
        <f t="shared" si="11"/>
        <v>0</v>
      </c>
      <c r="Q173" s="570"/>
      <c r="R173" s="571"/>
      <c r="S173" s="572"/>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row>
    <row r="174" spans="1:64" s="32" customFormat="1" ht="14.25" hidden="1" customHeight="1" x14ac:dyDescent="0.25">
      <c r="A174" s="296">
        <v>353</v>
      </c>
      <c r="B174" s="297"/>
      <c r="C174" s="297"/>
      <c r="D174" s="321">
        <v>0</v>
      </c>
      <c r="E174" s="322">
        <f t="shared" si="8"/>
        <v>0</v>
      </c>
      <c r="F174" s="300"/>
      <c r="G174" s="300"/>
      <c r="H174" s="573"/>
      <c r="I174" s="574"/>
      <c r="J174" s="299"/>
      <c r="K174" s="287">
        <f>IF($H174=0,0,IF(($H174-$F174)&gt;=1,($H174-$F174)*#REF!,60))</f>
        <v>0</v>
      </c>
      <c r="L174" s="303"/>
      <c r="M174" s="345"/>
      <c r="N174" s="293">
        <f t="shared" si="12"/>
        <v>0</v>
      </c>
      <c r="O174" s="294">
        <f t="shared" si="13"/>
        <v>0</v>
      </c>
      <c r="P174" s="293">
        <f t="shared" si="11"/>
        <v>0</v>
      </c>
      <c r="Q174" s="570"/>
      <c r="R174" s="571"/>
      <c r="S174" s="572"/>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7"/>
      <c r="AY174" s="277"/>
      <c r="AZ174" s="277"/>
      <c r="BA174" s="277"/>
      <c r="BB174" s="277"/>
      <c r="BC174" s="277"/>
      <c r="BD174" s="277"/>
      <c r="BE174" s="277"/>
      <c r="BF174" s="277"/>
      <c r="BG174" s="277"/>
      <c r="BH174" s="277"/>
      <c r="BI174" s="277"/>
      <c r="BJ174" s="277"/>
      <c r="BK174" s="277"/>
      <c r="BL174" s="277"/>
    </row>
    <row r="175" spans="1:64" s="32" customFormat="1" ht="14.25" hidden="1" customHeight="1" x14ac:dyDescent="0.25">
      <c r="A175" s="296">
        <v>354</v>
      </c>
      <c r="B175" s="297"/>
      <c r="C175" s="297"/>
      <c r="D175" s="321">
        <v>0</v>
      </c>
      <c r="E175" s="322">
        <f t="shared" si="8"/>
        <v>0</v>
      </c>
      <c r="F175" s="300"/>
      <c r="G175" s="300"/>
      <c r="H175" s="573"/>
      <c r="I175" s="574"/>
      <c r="J175" s="299"/>
      <c r="K175" s="287">
        <f>IF($H175=0,0,IF(($H175-$F175)&gt;=1,($H175-$F175)*#REF!,60))</f>
        <v>0</v>
      </c>
      <c r="L175" s="303"/>
      <c r="M175" s="345"/>
      <c r="N175" s="293">
        <f t="shared" si="12"/>
        <v>0</v>
      </c>
      <c r="O175" s="294">
        <f t="shared" si="13"/>
        <v>0</v>
      </c>
      <c r="P175" s="293">
        <f t="shared" si="11"/>
        <v>0</v>
      </c>
      <c r="Q175" s="570"/>
      <c r="R175" s="571"/>
      <c r="S175" s="572"/>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row>
    <row r="176" spans="1:64" s="32" customFormat="1" ht="14.25" hidden="1" customHeight="1" x14ac:dyDescent="0.25">
      <c r="A176" s="296">
        <v>355</v>
      </c>
      <c r="B176" s="297"/>
      <c r="C176" s="297"/>
      <c r="D176" s="321">
        <v>0</v>
      </c>
      <c r="E176" s="322">
        <f t="shared" si="8"/>
        <v>0</v>
      </c>
      <c r="F176" s="300"/>
      <c r="G176" s="300"/>
      <c r="H176" s="573"/>
      <c r="I176" s="574"/>
      <c r="J176" s="299"/>
      <c r="K176" s="287">
        <f>IF($H176=0,0,IF(($H176-$F176)&gt;=1,($H176-$F176)*#REF!,60))</f>
        <v>0</v>
      </c>
      <c r="L176" s="303"/>
      <c r="M176" s="345"/>
      <c r="N176" s="293">
        <f t="shared" si="12"/>
        <v>0</v>
      </c>
      <c r="O176" s="294">
        <f t="shared" si="13"/>
        <v>0</v>
      </c>
      <c r="P176" s="293">
        <f t="shared" si="11"/>
        <v>0</v>
      </c>
      <c r="Q176" s="570"/>
      <c r="R176" s="571"/>
      <c r="S176" s="572"/>
      <c r="T176" s="277"/>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row>
    <row r="177" spans="1:64" s="32" customFormat="1" ht="14.25" hidden="1" customHeight="1" x14ac:dyDescent="0.25">
      <c r="A177" s="296">
        <v>356</v>
      </c>
      <c r="B177" s="297"/>
      <c r="C177" s="297"/>
      <c r="D177" s="321">
        <v>0</v>
      </c>
      <c r="E177" s="322">
        <f t="shared" si="8"/>
        <v>0</v>
      </c>
      <c r="F177" s="300"/>
      <c r="G177" s="300"/>
      <c r="H177" s="573"/>
      <c r="I177" s="574"/>
      <c r="J177" s="299"/>
      <c r="K177" s="287">
        <f>IF($H177=0,0,IF(($H177-$F177)&gt;=1,($H177-$F177)*#REF!,60))</f>
        <v>0</v>
      </c>
      <c r="L177" s="303"/>
      <c r="M177" s="345"/>
      <c r="N177" s="293">
        <f t="shared" si="12"/>
        <v>0</v>
      </c>
      <c r="O177" s="294">
        <f t="shared" si="13"/>
        <v>0</v>
      </c>
      <c r="P177" s="293">
        <f t="shared" si="11"/>
        <v>0</v>
      </c>
      <c r="Q177" s="570"/>
      <c r="R177" s="571"/>
      <c r="S177" s="572"/>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7"/>
      <c r="AY177" s="277"/>
      <c r="AZ177" s="277"/>
      <c r="BA177" s="277"/>
      <c r="BB177" s="277"/>
      <c r="BC177" s="277"/>
      <c r="BD177" s="277"/>
      <c r="BE177" s="277"/>
      <c r="BF177" s="277"/>
      <c r="BG177" s="277"/>
      <c r="BH177" s="277"/>
      <c r="BI177" s="277"/>
      <c r="BJ177" s="277"/>
      <c r="BK177" s="277"/>
      <c r="BL177" s="277"/>
    </row>
    <row r="178" spans="1:64" s="32" customFormat="1" ht="14.25" hidden="1" customHeight="1" x14ac:dyDescent="0.25">
      <c r="A178" s="296">
        <v>357</v>
      </c>
      <c r="B178" s="297"/>
      <c r="C178" s="297"/>
      <c r="D178" s="321">
        <v>0</v>
      </c>
      <c r="E178" s="322">
        <f t="shared" si="8"/>
        <v>0</v>
      </c>
      <c r="F178" s="300"/>
      <c r="G178" s="300"/>
      <c r="H178" s="573"/>
      <c r="I178" s="574"/>
      <c r="J178" s="299"/>
      <c r="K178" s="287">
        <f>IF($H178=0,0,IF(($H178-$F178)&gt;=1,($H178-$F178)*#REF!,60))</f>
        <v>0</v>
      </c>
      <c r="L178" s="303"/>
      <c r="M178" s="345"/>
      <c r="N178" s="293">
        <f t="shared" si="12"/>
        <v>0</v>
      </c>
      <c r="O178" s="294">
        <f t="shared" si="13"/>
        <v>0</v>
      </c>
      <c r="P178" s="293">
        <f t="shared" si="11"/>
        <v>0</v>
      </c>
      <c r="Q178" s="570"/>
      <c r="R178" s="571"/>
      <c r="S178" s="572"/>
      <c r="T178" s="277"/>
      <c r="U178" s="277"/>
      <c r="V178" s="277"/>
      <c r="W178" s="277"/>
      <c r="X178" s="277"/>
      <c r="Y178" s="277"/>
      <c r="Z178" s="277"/>
      <c r="AA178" s="277"/>
      <c r="AB178" s="277"/>
      <c r="AC178" s="277"/>
      <c r="AD178" s="277"/>
      <c r="AE178" s="277"/>
      <c r="AF178" s="277"/>
      <c r="AG178" s="277"/>
      <c r="AH178" s="277"/>
      <c r="AI178" s="277"/>
      <c r="AJ178" s="277"/>
      <c r="AK178" s="277"/>
      <c r="AL178" s="277"/>
      <c r="AM178" s="277"/>
      <c r="AN178" s="277"/>
      <c r="AO178" s="277"/>
      <c r="AP178" s="277"/>
      <c r="AQ178" s="277"/>
      <c r="AR178" s="277"/>
      <c r="AS178" s="277"/>
      <c r="AT178" s="277"/>
      <c r="AU178" s="277"/>
      <c r="AV178" s="277"/>
      <c r="AW178" s="277"/>
      <c r="AX178" s="277"/>
      <c r="AY178" s="277"/>
      <c r="AZ178" s="277"/>
      <c r="BA178" s="277"/>
      <c r="BB178" s="277"/>
      <c r="BC178" s="277"/>
      <c r="BD178" s="277"/>
      <c r="BE178" s="277"/>
      <c r="BF178" s="277"/>
      <c r="BG178" s="277"/>
      <c r="BH178" s="277"/>
      <c r="BI178" s="277"/>
      <c r="BJ178" s="277"/>
      <c r="BK178" s="277"/>
      <c r="BL178" s="277"/>
    </row>
    <row r="179" spans="1:64" s="32" customFormat="1" ht="14.25" hidden="1" customHeight="1" x14ac:dyDescent="0.25">
      <c r="A179" s="296">
        <v>358</v>
      </c>
      <c r="B179" s="297"/>
      <c r="C179" s="297"/>
      <c r="D179" s="321">
        <v>0</v>
      </c>
      <c r="E179" s="322">
        <f t="shared" si="8"/>
        <v>0</v>
      </c>
      <c r="F179" s="300"/>
      <c r="G179" s="300"/>
      <c r="H179" s="573"/>
      <c r="I179" s="574"/>
      <c r="J179" s="299"/>
      <c r="K179" s="287">
        <f>IF($H179=0,0,IF(($H179-$F179)&gt;=1,($H179-$F179)*#REF!,60))</f>
        <v>0</v>
      </c>
      <c r="L179" s="303"/>
      <c r="M179" s="345"/>
      <c r="N179" s="293">
        <f t="shared" si="12"/>
        <v>0</v>
      </c>
      <c r="O179" s="294">
        <f t="shared" si="13"/>
        <v>0</v>
      </c>
      <c r="P179" s="293">
        <f t="shared" si="11"/>
        <v>0</v>
      </c>
      <c r="Q179" s="570"/>
      <c r="R179" s="571"/>
      <c r="S179" s="572"/>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row>
    <row r="180" spans="1:64" s="32" customFormat="1" ht="14.25" hidden="1" customHeight="1" x14ac:dyDescent="0.25">
      <c r="A180" s="296">
        <v>359</v>
      </c>
      <c r="B180" s="297"/>
      <c r="C180" s="297"/>
      <c r="D180" s="321">
        <v>0</v>
      </c>
      <c r="E180" s="322">
        <f t="shared" si="8"/>
        <v>0</v>
      </c>
      <c r="F180" s="300"/>
      <c r="G180" s="300"/>
      <c r="H180" s="573"/>
      <c r="I180" s="574"/>
      <c r="J180" s="299"/>
      <c r="K180" s="287">
        <f>IF($H180=0,0,IF(($H180-$F180)&gt;=1,($H180-$F180)*#REF!,60))</f>
        <v>0</v>
      </c>
      <c r="L180" s="303"/>
      <c r="M180" s="345"/>
      <c r="N180" s="293">
        <f t="shared" si="12"/>
        <v>0</v>
      </c>
      <c r="O180" s="294">
        <f t="shared" si="13"/>
        <v>0</v>
      </c>
      <c r="P180" s="293">
        <f t="shared" si="11"/>
        <v>0</v>
      </c>
      <c r="Q180" s="570"/>
      <c r="R180" s="571"/>
      <c r="S180" s="572"/>
      <c r="T180" s="277"/>
      <c r="U180" s="277"/>
      <c r="V180" s="277"/>
      <c r="W180" s="277"/>
      <c r="X180" s="277"/>
      <c r="Y180" s="277"/>
      <c r="Z180" s="277"/>
      <c r="AA180" s="277"/>
      <c r="AB180" s="277"/>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7"/>
      <c r="AY180" s="277"/>
      <c r="AZ180" s="277"/>
      <c r="BA180" s="277"/>
      <c r="BB180" s="277"/>
      <c r="BC180" s="277"/>
      <c r="BD180" s="277"/>
      <c r="BE180" s="277"/>
      <c r="BF180" s="277"/>
      <c r="BG180" s="277"/>
      <c r="BH180" s="277"/>
      <c r="BI180" s="277"/>
      <c r="BJ180" s="277"/>
      <c r="BK180" s="277"/>
      <c r="BL180" s="277"/>
    </row>
    <row r="181" spans="1:64" s="32" customFormat="1" ht="14.25" hidden="1" customHeight="1" x14ac:dyDescent="0.25">
      <c r="A181" s="296">
        <v>360</v>
      </c>
      <c r="B181" s="297"/>
      <c r="C181" s="297"/>
      <c r="D181" s="321">
        <v>0</v>
      </c>
      <c r="E181" s="322">
        <f t="shared" si="8"/>
        <v>0</v>
      </c>
      <c r="F181" s="300"/>
      <c r="G181" s="300"/>
      <c r="H181" s="573"/>
      <c r="I181" s="574"/>
      <c r="J181" s="299"/>
      <c r="K181" s="287">
        <f>IF($H181=0,0,IF(($H181-$F181)&gt;=1,($H181-$F181)*#REF!,60))</f>
        <v>0</v>
      </c>
      <c r="L181" s="303"/>
      <c r="M181" s="345"/>
      <c r="N181" s="293">
        <f t="shared" si="12"/>
        <v>0</v>
      </c>
      <c r="O181" s="294">
        <f t="shared" si="13"/>
        <v>0</v>
      </c>
      <c r="P181" s="293">
        <f t="shared" si="11"/>
        <v>0</v>
      </c>
      <c r="Q181" s="570"/>
      <c r="R181" s="571"/>
      <c r="S181" s="572"/>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row>
    <row r="182" spans="1:64" s="32" customFormat="1" ht="14.25" hidden="1" customHeight="1" x14ac:dyDescent="0.25">
      <c r="A182" s="296">
        <v>361</v>
      </c>
      <c r="B182" s="297"/>
      <c r="C182" s="297"/>
      <c r="D182" s="321">
        <v>0</v>
      </c>
      <c r="E182" s="322">
        <f t="shared" si="8"/>
        <v>0</v>
      </c>
      <c r="F182" s="300"/>
      <c r="G182" s="300"/>
      <c r="H182" s="573"/>
      <c r="I182" s="574"/>
      <c r="J182" s="299"/>
      <c r="K182" s="287">
        <f>IF($H182=0,0,IF(($H182-$F182)&gt;=1,($H182-$F182)*#REF!,60))</f>
        <v>0</v>
      </c>
      <c r="L182" s="303"/>
      <c r="M182" s="345"/>
      <c r="N182" s="293">
        <f t="shared" si="12"/>
        <v>0</v>
      </c>
      <c r="O182" s="294">
        <f t="shared" si="13"/>
        <v>0</v>
      </c>
      <c r="P182" s="293">
        <f t="shared" si="11"/>
        <v>0</v>
      </c>
      <c r="Q182" s="570"/>
      <c r="R182" s="571"/>
      <c r="S182" s="572"/>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row>
    <row r="183" spans="1:64" s="32" customFormat="1" ht="14.25" hidden="1" customHeight="1" x14ac:dyDescent="0.25">
      <c r="A183" s="296">
        <v>362</v>
      </c>
      <c r="B183" s="297"/>
      <c r="C183" s="297"/>
      <c r="D183" s="321">
        <v>0</v>
      </c>
      <c r="E183" s="322">
        <f t="shared" si="8"/>
        <v>0</v>
      </c>
      <c r="F183" s="300"/>
      <c r="G183" s="300"/>
      <c r="H183" s="573"/>
      <c r="I183" s="574"/>
      <c r="J183" s="299"/>
      <c r="K183" s="287">
        <f>IF($H183=0,0,IF(($H183-$F183)&gt;=1,($H183-$F183)*#REF!,60))</f>
        <v>0</v>
      </c>
      <c r="L183" s="303"/>
      <c r="M183" s="345"/>
      <c r="N183" s="293">
        <f t="shared" si="12"/>
        <v>0</v>
      </c>
      <c r="O183" s="294">
        <f t="shared" si="13"/>
        <v>0</v>
      </c>
      <c r="P183" s="293">
        <f t="shared" si="11"/>
        <v>0</v>
      </c>
      <c r="Q183" s="570"/>
      <c r="R183" s="571"/>
      <c r="S183" s="572"/>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row>
    <row r="184" spans="1:64" s="32" customFormat="1" ht="14.25" hidden="1" customHeight="1" x14ac:dyDescent="0.25">
      <c r="A184" s="296">
        <v>363</v>
      </c>
      <c r="B184" s="297"/>
      <c r="C184" s="297"/>
      <c r="D184" s="321">
        <v>0</v>
      </c>
      <c r="E184" s="322">
        <f t="shared" si="8"/>
        <v>0</v>
      </c>
      <c r="F184" s="300"/>
      <c r="G184" s="300"/>
      <c r="H184" s="573"/>
      <c r="I184" s="574"/>
      <c r="J184" s="299"/>
      <c r="K184" s="287">
        <f>IF($H184=0,0,IF(($H184-$F184)&gt;=1,($H184-$F184)*#REF!,60))</f>
        <v>0</v>
      </c>
      <c r="L184" s="303"/>
      <c r="M184" s="345"/>
      <c r="N184" s="293">
        <f t="shared" si="12"/>
        <v>0</v>
      </c>
      <c r="O184" s="294">
        <f t="shared" si="13"/>
        <v>0</v>
      </c>
      <c r="P184" s="293">
        <f t="shared" si="11"/>
        <v>0</v>
      </c>
      <c r="Q184" s="570"/>
      <c r="R184" s="571"/>
      <c r="S184" s="572"/>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row>
    <row r="185" spans="1:64" s="32" customFormat="1" ht="14.25" hidden="1" customHeight="1" x14ac:dyDescent="0.25">
      <c r="A185" s="296">
        <v>364</v>
      </c>
      <c r="B185" s="297"/>
      <c r="C185" s="297"/>
      <c r="D185" s="321">
        <v>0</v>
      </c>
      <c r="E185" s="322">
        <f t="shared" si="8"/>
        <v>0</v>
      </c>
      <c r="F185" s="300"/>
      <c r="G185" s="300"/>
      <c r="H185" s="573"/>
      <c r="I185" s="574"/>
      <c r="J185" s="299"/>
      <c r="K185" s="287">
        <f>IF($H185=0,0,IF(($H185-$F185)&gt;=1,($H185-$F185)*#REF!,60))</f>
        <v>0</v>
      </c>
      <c r="L185" s="303"/>
      <c r="M185" s="345"/>
      <c r="N185" s="293">
        <f t="shared" si="12"/>
        <v>0</v>
      </c>
      <c r="O185" s="294">
        <f t="shared" si="13"/>
        <v>0</v>
      </c>
      <c r="P185" s="293">
        <f t="shared" si="11"/>
        <v>0</v>
      </c>
      <c r="Q185" s="570"/>
      <c r="R185" s="571"/>
      <c r="S185" s="572"/>
      <c r="T185" s="277"/>
      <c r="U185" s="277"/>
      <c r="V185" s="277"/>
      <c r="W185" s="277"/>
      <c r="X185" s="277"/>
      <c r="Y185" s="277"/>
      <c r="Z185" s="277"/>
      <c r="AA185" s="277"/>
      <c r="AB185" s="277"/>
      <c r="AC185" s="277"/>
      <c r="AD185" s="277"/>
      <c r="AE185" s="277"/>
      <c r="AF185" s="277"/>
      <c r="AG185" s="277"/>
      <c r="AH185" s="277"/>
      <c r="AI185" s="277"/>
      <c r="AJ185" s="277"/>
      <c r="AK185" s="277"/>
      <c r="AL185" s="277"/>
      <c r="AM185" s="277"/>
      <c r="AN185" s="277"/>
      <c r="AO185" s="277"/>
      <c r="AP185" s="277"/>
      <c r="AQ185" s="277"/>
      <c r="AR185" s="277"/>
      <c r="AS185" s="277"/>
      <c r="AT185" s="277"/>
      <c r="AU185" s="277"/>
      <c r="AV185" s="277"/>
      <c r="AW185" s="277"/>
      <c r="AX185" s="277"/>
      <c r="AY185" s="277"/>
      <c r="AZ185" s="277"/>
      <c r="BA185" s="277"/>
      <c r="BB185" s="277"/>
      <c r="BC185" s="277"/>
      <c r="BD185" s="277"/>
      <c r="BE185" s="277"/>
      <c r="BF185" s="277"/>
      <c r="BG185" s="277"/>
      <c r="BH185" s="277"/>
      <c r="BI185" s="277"/>
      <c r="BJ185" s="277"/>
      <c r="BK185" s="277"/>
      <c r="BL185" s="277"/>
    </row>
    <row r="186" spans="1:64" s="32" customFormat="1" ht="14.25" hidden="1" customHeight="1" x14ac:dyDescent="0.25">
      <c r="A186" s="296">
        <v>365</v>
      </c>
      <c r="B186" s="297"/>
      <c r="C186" s="297"/>
      <c r="D186" s="321">
        <v>0</v>
      </c>
      <c r="E186" s="322">
        <f t="shared" ref="E186:E220" si="14">D186*0.6</f>
        <v>0</v>
      </c>
      <c r="F186" s="300"/>
      <c r="G186" s="300"/>
      <c r="H186" s="573"/>
      <c r="I186" s="574"/>
      <c r="J186" s="299"/>
      <c r="K186" s="287">
        <f>IF($H186=0,0,IF(($H186-$F186)&gt;=1,($H186-$F186)*#REF!,60))</f>
        <v>0</v>
      </c>
      <c r="L186" s="303"/>
      <c r="M186" s="345"/>
      <c r="N186" s="293">
        <f t="shared" si="12"/>
        <v>0</v>
      </c>
      <c r="O186" s="294">
        <f t="shared" si="13"/>
        <v>0</v>
      </c>
      <c r="P186" s="293">
        <f t="shared" ref="P186:P220" si="15">N186-O186</f>
        <v>0</v>
      </c>
      <c r="Q186" s="570"/>
      <c r="R186" s="571"/>
      <c r="S186" s="572"/>
      <c r="T186" s="277"/>
      <c r="U186" s="277"/>
      <c r="V186" s="277"/>
      <c r="W186" s="277"/>
      <c r="X186" s="277"/>
      <c r="Y186" s="277"/>
      <c r="Z186" s="277"/>
      <c r="AA186" s="277"/>
      <c r="AB186" s="277"/>
      <c r="AC186" s="277"/>
      <c r="AD186" s="277"/>
      <c r="AE186" s="277"/>
      <c r="AF186" s="277"/>
      <c r="AG186" s="277"/>
      <c r="AH186" s="277"/>
      <c r="AI186" s="277"/>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7"/>
      <c r="BH186" s="277"/>
      <c r="BI186" s="277"/>
      <c r="BJ186" s="277"/>
      <c r="BK186" s="277"/>
      <c r="BL186" s="277"/>
    </row>
    <row r="187" spans="1:64" s="32" customFormat="1" ht="14.25" hidden="1" customHeight="1" x14ac:dyDescent="0.25">
      <c r="A187" s="296">
        <v>366</v>
      </c>
      <c r="B187" s="297"/>
      <c r="C187" s="297"/>
      <c r="D187" s="321">
        <v>0</v>
      </c>
      <c r="E187" s="322">
        <f t="shared" si="14"/>
        <v>0</v>
      </c>
      <c r="F187" s="300"/>
      <c r="G187" s="300"/>
      <c r="H187" s="573"/>
      <c r="I187" s="574"/>
      <c r="J187" s="299"/>
      <c r="K187" s="287">
        <f>IF($H187=0,0,IF(($H187-$F187)&gt;=1,($H187-$F187)*#REF!,60))</f>
        <v>0</v>
      </c>
      <c r="L187" s="303"/>
      <c r="M187" s="345"/>
      <c r="N187" s="293">
        <f t="shared" ref="N187:N220" si="16">E187+J187</f>
        <v>0</v>
      </c>
      <c r="O187" s="294">
        <f t="shared" ref="O187:O220" si="17">IF(J187-K187&gt;0,J187-K187,0)</f>
        <v>0</v>
      </c>
      <c r="P187" s="293">
        <f t="shared" si="15"/>
        <v>0</v>
      </c>
      <c r="Q187" s="570"/>
      <c r="R187" s="571"/>
      <c r="S187" s="572"/>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c r="BF187" s="277"/>
      <c r="BG187" s="277"/>
      <c r="BH187" s="277"/>
      <c r="BI187" s="277"/>
      <c r="BJ187" s="277"/>
      <c r="BK187" s="277"/>
      <c r="BL187" s="277"/>
    </row>
    <row r="188" spans="1:64" s="32" customFormat="1" ht="14.25" hidden="1" customHeight="1" x14ac:dyDescent="0.25">
      <c r="A188" s="296">
        <v>367</v>
      </c>
      <c r="B188" s="297"/>
      <c r="C188" s="297"/>
      <c r="D188" s="321">
        <v>0</v>
      </c>
      <c r="E188" s="322">
        <f t="shared" si="14"/>
        <v>0</v>
      </c>
      <c r="F188" s="300"/>
      <c r="G188" s="300"/>
      <c r="H188" s="573"/>
      <c r="I188" s="574"/>
      <c r="J188" s="299"/>
      <c r="K188" s="287">
        <f>IF($H188=0,0,IF(($H188-$F188)&gt;=1,($H188-$F188)*#REF!,60))</f>
        <v>0</v>
      </c>
      <c r="L188" s="303"/>
      <c r="M188" s="345"/>
      <c r="N188" s="293">
        <f t="shared" si="16"/>
        <v>0</v>
      </c>
      <c r="O188" s="294">
        <f t="shared" si="17"/>
        <v>0</v>
      </c>
      <c r="P188" s="293">
        <f t="shared" si="15"/>
        <v>0</v>
      </c>
      <c r="Q188" s="570"/>
      <c r="R188" s="571"/>
      <c r="S188" s="572"/>
      <c r="T188" s="277"/>
      <c r="U188" s="277"/>
      <c r="V188" s="277"/>
      <c r="W188" s="277"/>
      <c r="X188" s="277"/>
      <c r="Y188" s="277"/>
      <c r="Z188" s="277"/>
      <c r="AA188" s="277"/>
      <c r="AB188" s="277"/>
      <c r="AC188" s="277"/>
      <c r="AD188" s="277"/>
      <c r="AE188" s="277"/>
      <c r="AF188" s="277"/>
      <c r="AG188" s="277"/>
      <c r="AH188" s="277"/>
      <c r="AI188" s="277"/>
      <c r="AJ188" s="277"/>
      <c r="AK188" s="277"/>
      <c r="AL188" s="277"/>
      <c r="AM188" s="277"/>
      <c r="AN188" s="277"/>
      <c r="AO188" s="277"/>
      <c r="AP188" s="277"/>
      <c r="AQ188" s="277"/>
      <c r="AR188" s="277"/>
      <c r="AS188" s="277"/>
      <c r="AT188" s="277"/>
      <c r="AU188" s="277"/>
      <c r="AV188" s="277"/>
      <c r="AW188" s="277"/>
      <c r="AX188" s="277"/>
      <c r="AY188" s="277"/>
      <c r="AZ188" s="277"/>
      <c r="BA188" s="277"/>
      <c r="BB188" s="277"/>
      <c r="BC188" s="277"/>
      <c r="BD188" s="277"/>
      <c r="BE188" s="277"/>
      <c r="BF188" s="277"/>
      <c r="BG188" s="277"/>
      <c r="BH188" s="277"/>
      <c r="BI188" s="277"/>
      <c r="BJ188" s="277"/>
      <c r="BK188" s="277"/>
      <c r="BL188" s="277"/>
    </row>
    <row r="189" spans="1:64" s="32" customFormat="1" ht="14.25" hidden="1" customHeight="1" x14ac:dyDescent="0.25">
      <c r="A189" s="296">
        <v>368</v>
      </c>
      <c r="B189" s="297"/>
      <c r="C189" s="297"/>
      <c r="D189" s="321">
        <v>0</v>
      </c>
      <c r="E189" s="322">
        <f t="shared" si="14"/>
        <v>0</v>
      </c>
      <c r="F189" s="300"/>
      <c r="G189" s="300"/>
      <c r="H189" s="573"/>
      <c r="I189" s="574"/>
      <c r="J189" s="299"/>
      <c r="K189" s="287">
        <f>IF($H189=0,0,IF(($H189-$F189)&gt;=1,($H189-$F189)*#REF!,60))</f>
        <v>0</v>
      </c>
      <c r="L189" s="303"/>
      <c r="M189" s="345"/>
      <c r="N189" s="293">
        <f t="shared" si="16"/>
        <v>0</v>
      </c>
      <c r="O189" s="294">
        <f t="shared" si="17"/>
        <v>0</v>
      </c>
      <c r="P189" s="293">
        <f t="shared" si="15"/>
        <v>0</v>
      </c>
      <c r="Q189" s="570"/>
      <c r="R189" s="571"/>
      <c r="S189" s="572"/>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7"/>
      <c r="AY189" s="277"/>
      <c r="AZ189" s="277"/>
      <c r="BA189" s="277"/>
      <c r="BB189" s="277"/>
      <c r="BC189" s="277"/>
      <c r="BD189" s="277"/>
      <c r="BE189" s="277"/>
      <c r="BF189" s="277"/>
      <c r="BG189" s="277"/>
      <c r="BH189" s="277"/>
      <c r="BI189" s="277"/>
      <c r="BJ189" s="277"/>
      <c r="BK189" s="277"/>
      <c r="BL189" s="277"/>
    </row>
    <row r="190" spans="1:64" s="32" customFormat="1" ht="14.25" hidden="1" customHeight="1" x14ac:dyDescent="0.25">
      <c r="A190" s="296">
        <v>369</v>
      </c>
      <c r="B190" s="297"/>
      <c r="C190" s="297"/>
      <c r="D190" s="321">
        <v>0</v>
      </c>
      <c r="E190" s="322">
        <f t="shared" si="14"/>
        <v>0</v>
      </c>
      <c r="F190" s="300"/>
      <c r="G190" s="300"/>
      <c r="H190" s="573"/>
      <c r="I190" s="574"/>
      <c r="J190" s="299"/>
      <c r="K190" s="287">
        <f>IF($H190=0,0,IF(($H190-$F190)&gt;=1,($H190-$F190)*#REF!,60))</f>
        <v>0</v>
      </c>
      <c r="L190" s="303"/>
      <c r="M190" s="345"/>
      <c r="N190" s="293">
        <f t="shared" si="16"/>
        <v>0</v>
      </c>
      <c r="O190" s="294">
        <f t="shared" si="17"/>
        <v>0</v>
      </c>
      <c r="P190" s="293">
        <f t="shared" si="15"/>
        <v>0</v>
      </c>
      <c r="Q190" s="570"/>
      <c r="R190" s="571"/>
      <c r="S190" s="572"/>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7"/>
      <c r="AY190" s="277"/>
      <c r="AZ190" s="277"/>
      <c r="BA190" s="277"/>
      <c r="BB190" s="277"/>
      <c r="BC190" s="277"/>
      <c r="BD190" s="277"/>
      <c r="BE190" s="277"/>
      <c r="BF190" s="277"/>
      <c r="BG190" s="277"/>
      <c r="BH190" s="277"/>
      <c r="BI190" s="277"/>
      <c r="BJ190" s="277"/>
      <c r="BK190" s="277"/>
      <c r="BL190" s="277"/>
    </row>
    <row r="191" spans="1:64" s="32" customFormat="1" ht="14.25" hidden="1" customHeight="1" x14ac:dyDescent="0.25">
      <c r="A191" s="296">
        <v>370</v>
      </c>
      <c r="B191" s="297"/>
      <c r="C191" s="297"/>
      <c r="D191" s="321">
        <v>0</v>
      </c>
      <c r="E191" s="322">
        <f t="shared" si="14"/>
        <v>0</v>
      </c>
      <c r="F191" s="300"/>
      <c r="G191" s="300"/>
      <c r="H191" s="573"/>
      <c r="I191" s="574"/>
      <c r="J191" s="299"/>
      <c r="K191" s="287">
        <f>IF($H191=0,0,IF(($H191-$F191)&gt;=1,($H191-$F191)*#REF!,60))</f>
        <v>0</v>
      </c>
      <c r="L191" s="303"/>
      <c r="M191" s="345"/>
      <c r="N191" s="293">
        <f t="shared" si="16"/>
        <v>0</v>
      </c>
      <c r="O191" s="294">
        <f t="shared" si="17"/>
        <v>0</v>
      </c>
      <c r="P191" s="293">
        <f t="shared" si="15"/>
        <v>0</v>
      </c>
      <c r="Q191" s="570"/>
      <c r="R191" s="571"/>
      <c r="S191" s="572"/>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c r="BF191" s="277"/>
      <c r="BG191" s="277"/>
      <c r="BH191" s="277"/>
      <c r="BI191" s="277"/>
      <c r="BJ191" s="277"/>
      <c r="BK191" s="277"/>
      <c r="BL191" s="277"/>
    </row>
    <row r="192" spans="1:64" s="32" customFormat="1" ht="14.25" hidden="1" customHeight="1" x14ac:dyDescent="0.25">
      <c r="A192" s="296">
        <v>371</v>
      </c>
      <c r="B192" s="297"/>
      <c r="C192" s="297"/>
      <c r="D192" s="321">
        <v>0</v>
      </c>
      <c r="E192" s="322">
        <f t="shared" si="14"/>
        <v>0</v>
      </c>
      <c r="F192" s="300"/>
      <c r="G192" s="300"/>
      <c r="H192" s="573"/>
      <c r="I192" s="574"/>
      <c r="J192" s="299"/>
      <c r="K192" s="287">
        <f>IF($H192=0,0,IF(($H192-$F192)&gt;=1,($H192-$F192)*#REF!,60))</f>
        <v>0</v>
      </c>
      <c r="L192" s="303"/>
      <c r="M192" s="345"/>
      <c r="N192" s="293">
        <f t="shared" si="16"/>
        <v>0</v>
      </c>
      <c r="O192" s="294">
        <f t="shared" si="17"/>
        <v>0</v>
      </c>
      <c r="P192" s="293">
        <f t="shared" si="15"/>
        <v>0</v>
      </c>
      <c r="Q192" s="570"/>
      <c r="R192" s="571"/>
      <c r="S192" s="572"/>
      <c r="T192" s="277"/>
      <c r="U192" s="277"/>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77"/>
      <c r="AR192" s="277"/>
      <c r="AS192" s="277"/>
      <c r="AT192" s="277"/>
      <c r="AU192" s="277"/>
      <c r="AV192" s="277"/>
      <c r="AW192" s="277"/>
      <c r="AX192" s="277"/>
      <c r="AY192" s="277"/>
      <c r="AZ192" s="277"/>
      <c r="BA192" s="277"/>
      <c r="BB192" s="277"/>
      <c r="BC192" s="277"/>
      <c r="BD192" s="277"/>
      <c r="BE192" s="277"/>
      <c r="BF192" s="277"/>
      <c r="BG192" s="277"/>
      <c r="BH192" s="277"/>
      <c r="BI192" s="277"/>
      <c r="BJ192" s="277"/>
      <c r="BK192" s="277"/>
      <c r="BL192" s="277"/>
    </row>
    <row r="193" spans="1:64" s="32" customFormat="1" ht="14.25" hidden="1" customHeight="1" x14ac:dyDescent="0.25">
      <c r="A193" s="296">
        <v>372</v>
      </c>
      <c r="B193" s="297"/>
      <c r="C193" s="297"/>
      <c r="D193" s="321">
        <v>0</v>
      </c>
      <c r="E193" s="322">
        <f t="shared" si="14"/>
        <v>0</v>
      </c>
      <c r="F193" s="300"/>
      <c r="G193" s="300"/>
      <c r="H193" s="573"/>
      <c r="I193" s="574"/>
      <c r="J193" s="299"/>
      <c r="K193" s="287">
        <f>IF($H193=0,0,IF(($H193-$F193)&gt;=1,($H193-$F193)*#REF!,60))</f>
        <v>0</v>
      </c>
      <c r="L193" s="303"/>
      <c r="M193" s="345"/>
      <c r="N193" s="293">
        <f t="shared" si="16"/>
        <v>0</v>
      </c>
      <c r="O193" s="294">
        <f t="shared" si="17"/>
        <v>0</v>
      </c>
      <c r="P193" s="293">
        <f t="shared" si="15"/>
        <v>0</v>
      </c>
      <c r="Q193" s="570"/>
      <c r="R193" s="571"/>
      <c r="S193" s="572"/>
      <c r="T193" s="277"/>
      <c r="U193" s="277"/>
      <c r="V193" s="277"/>
      <c r="W193" s="277"/>
      <c r="X193" s="277"/>
      <c r="Y193" s="277"/>
      <c r="Z193" s="277"/>
      <c r="AA193" s="277"/>
      <c r="AB193" s="277"/>
      <c r="AC193" s="277"/>
      <c r="AD193" s="277"/>
      <c r="AE193" s="277"/>
      <c r="AF193" s="277"/>
      <c r="AG193" s="277"/>
      <c r="AH193" s="277"/>
      <c r="AI193" s="277"/>
      <c r="AJ193" s="277"/>
      <c r="AK193" s="277"/>
      <c r="AL193" s="277"/>
      <c r="AM193" s="277"/>
      <c r="AN193" s="277"/>
      <c r="AO193" s="277"/>
      <c r="AP193" s="277"/>
      <c r="AQ193" s="277"/>
      <c r="AR193" s="277"/>
      <c r="AS193" s="277"/>
      <c r="AT193" s="277"/>
      <c r="AU193" s="277"/>
      <c r="AV193" s="277"/>
      <c r="AW193" s="277"/>
      <c r="AX193" s="277"/>
      <c r="AY193" s="277"/>
      <c r="AZ193" s="277"/>
      <c r="BA193" s="277"/>
      <c r="BB193" s="277"/>
      <c r="BC193" s="277"/>
      <c r="BD193" s="277"/>
      <c r="BE193" s="277"/>
      <c r="BF193" s="277"/>
      <c r="BG193" s="277"/>
      <c r="BH193" s="277"/>
      <c r="BI193" s="277"/>
      <c r="BJ193" s="277"/>
      <c r="BK193" s="277"/>
      <c r="BL193" s="277"/>
    </row>
    <row r="194" spans="1:64" s="32" customFormat="1" ht="14.25" hidden="1" customHeight="1" x14ac:dyDescent="0.25">
      <c r="A194" s="296">
        <v>373</v>
      </c>
      <c r="B194" s="297"/>
      <c r="C194" s="297"/>
      <c r="D194" s="321">
        <v>0</v>
      </c>
      <c r="E194" s="322">
        <f t="shared" si="14"/>
        <v>0</v>
      </c>
      <c r="F194" s="300"/>
      <c r="G194" s="300"/>
      <c r="H194" s="573"/>
      <c r="I194" s="574"/>
      <c r="J194" s="299"/>
      <c r="K194" s="287">
        <f>IF($H194=0,0,IF(($H194-$F194)&gt;=1,($H194-$F194)*#REF!,60))</f>
        <v>0</v>
      </c>
      <c r="L194" s="303"/>
      <c r="M194" s="345"/>
      <c r="N194" s="293">
        <f t="shared" si="16"/>
        <v>0</v>
      </c>
      <c r="O194" s="294">
        <f t="shared" si="17"/>
        <v>0</v>
      </c>
      <c r="P194" s="293">
        <f t="shared" si="15"/>
        <v>0</v>
      </c>
      <c r="Q194" s="570"/>
      <c r="R194" s="571"/>
      <c r="S194" s="572"/>
      <c r="T194" s="277"/>
      <c r="U194" s="277"/>
      <c r="V194" s="277"/>
      <c r="W194" s="277"/>
      <c r="X194" s="277"/>
      <c r="Y194" s="277"/>
      <c r="Z194" s="277"/>
      <c r="AA194" s="277"/>
      <c r="AB194" s="277"/>
      <c r="AC194" s="277"/>
      <c r="AD194" s="277"/>
      <c r="AE194" s="277"/>
      <c r="AF194" s="277"/>
      <c r="AG194" s="277"/>
      <c r="AH194" s="277"/>
      <c r="AI194" s="277"/>
      <c r="AJ194" s="277"/>
      <c r="AK194" s="277"/>
      <c r="AL194" s="277"/>
      <c r="AM194" s="277"/>
      <c r="AN194" s="277"/>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row>
    <row r="195" spans="1:64" s="32" customFormat="1" ht="14.25" hidden="1" customHeight="1" x14ac:dyDescent="0.25">
      <c r="A195" s="296">
        <v>374</v>
      </c>
      <c r="B195" s="297"/>
      <c r="C195" s="297"/>
      <c r="D195" s="321">
        <v>0</v>
      </c>
      <c r="E195" s="322">
        <f t="shared" si="14"/>
        <v>0</v>
      </c>
      <c r="F195" s="300"/>
      <c r="G195" s="300"/>
      <c r="H195" s="573"/>
      <c r="I195" s="574"/>
      <c r="J195" s="299"/>
      <c r="K195" s="287">
        <f>IF($H195=0,0,IF(($H195-$F195)&gt;=1,($H195-$F195)*#REF!,60))</f>
        <v>0</v>
      </c>
      <c r="L195" s="303"/>
      <c r="M195" s="345"/>
      <c r="N195" s="293">
        <f t="shared" si="16"/>
        <v>0</v>
      </c>
      <c r="O195" s="294">
        <f t="shared" si="17"/>
        <v>0</v>
      </c>
      <c r="P195" s="293">
        <f t="shared" si="15"/>
        <v>0</v>
      </c>
      <c r="Q195" s="570"/>
      <c r="R195" s="571"/>
      <c r="S195" s="572"/>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row>
    <row r="196" spans="1:64" s="32" customFormat="1" ht="14.25" hidden="1" customHeight="1" x14ac:dyDescent="0.25">
      <c r="A196" s="296">
        <v>375</v>
      </c>
      <c r="B196" s="297"/>
      <c r="C196" s="297"/>
      <c r="D196" s="321">
        <v>0</v>
      </c>
      <c r="E196" s="322">
        <f t="shared" si="14"/>
        <v>0</v>
      </c>
      <c r="F196" s="300"/>
      <c r="G196" s="300"/>
      <c r="H196" s="573"/>
      <c r="I196" s="574"/>
      <c r="J196" s="299"/>
      <c r="K196" s="287">
        <f>IF($H196=0,0,IF(($H196-$F196)&gt;=1,($H196-$F196)*#REF!,60))</f>
        <v>0</v>
      </c>
      <c r="L196" s="303"/>
      <c r="M196" s="345"/>
      <c r="N196" s="293">
        <f t="shared" si="16"/>
        <v>0</v>
      </c>
      <c r="O196" s="294">
        <f t="shared" si="17"/>
        <v>0</v>
      </c>
      <c r="P196" s="293">
        <f t="shared" si="15"/>
        <v>0</v>
      </c>
      <c r="Q196" s="570"/>
      <c r="R196" s="571"/>
      <c r="S196" s="572"/>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row>
    <row r="197" spans="1:64" s="32" customFormat="1" ht="14.25" hidden="1" customHeight="1" x14ac:dyDescent="0.25">
      <c r="A197" s="296">
        <v>376</v>
      </c>
      <c r="B197" s="297"/>
      <c r="C197" s="297"/>
      <c r="D197" s="321">
        <v>0</v>
      </c>
      <c r="E197" s="322">
        <f t="shared" si="14"/>
        <v>0</v>
      </c>
      <c r="F197" s="300"/>
      <c r="G197" s="300"/>
      <c r="H197" s="573"/>
      <c r="I197" s="574"/>
      <c r="J197" s="299"/>
      <c r="K197" s="287">
        <f>IF($H197=0,0,IF(($H197-$F197)&gt;=1,($H197-$F197)*#REF!,60))</f>
        <v>0</v>
      </c>
      <c r="L197" s="303"/>
      <c r="M197" s="345"/>
      <c r="N197" s="293">
        <f t="shared" si="16"/>
        <v>0</v>
      </c>
      <c r="O197" s="294">
        <f t="shared" si="17"/>
        <v>0</v>
      </c>
      <c r="P197" s="293">
        <f t="shared" si="15"/>
        <v>0</v>
      </c>
      <c r="Q197" s="570"/>
      <c r="R197" s="571"/>
      <c r="S197" s="572"/>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c r="BF197" s="277"/>
      <c r="BG197" s="277"/>
      <c r="BH197" s="277"/>
      <c r="BI197" s="277"/>
      <c r="BJ197" s="277"/>
      <c r="BK197" s="277"/>
      <c r="BL197" s="277"/>
    </row>
    <row r="198" spans="1:64" s="32" customFormat="1" ht="14.25" hidden="1" customHeight="1" x14ac:dyDescent="0.25">
      <c r="A198" s="296">
        <v>377</v>
      </c>
      <c r="B198" s="297"/>
      <c r="C198" s="297"/>
      <c r="D198" s="321">
        <v>0</v>
      </c>
      <c r="E198" s="322">
        <f t="shared" si="14"/>
        <v>0</v>
      </c>
      <c r="F198" s="300"/>
      <c r="G198" s="300"/>
      <c r="H198" s="573"/>
      <c r="I198" s="574"/>
      <c r="J198" s="299"/>
      <c r="K198" s="287">
        <f>IF($H198=0,0,IF(($H198-$F198)&gt;=1,($H198-$F198)*#REF!,60))</f>
        <v>0</v>
      </c>
      <c r="L198" s="303"/>
      <c r="M198" s="345"/>
      <c r="N198" s="293">
        <f t="shared" si="16"/>
        <v>0</v>
      </c>
      <c r="O198" s="294">
        <f t="shared" si="17"/>
        <v>0</v>
      </c>
      <c r="P198" s="293">
        <f t="shared" si="15"/>
        <v>0</v>
      </c>
      <c r="Q198" s="570"/>
      <c r="R198" s="571"/>
      <c r="S198" s="572"/>
      <c r="T198" s="277"/>
      <c r="U198" s="277"/>
      <c r="V198" s="277"/>
      <c r="W198" s="277"/>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row>
    <row r="199" spans="1:64" s="32" customFormat="1" ht="14.25" hidden="1" customHeight="1" x14ac:dyDescent="0.25">
      <c r="A199" s="296">
        <v>378</v>
      </c>
      <c r="B199" s="297"/>
      <c r="C199" s="297"/>
      <c r="D199" s="321">
        <v>0</v>
      </c>
      <c r="E199" s="322">
        <f t="shared" si="14"/>
        <v>0</v>
      </c>
      <c r="F199" s="300"/>
      <c r="G199" s="300"/>
      <c r="H199" s="573"/>
      <c r="I199" s="574"/>
      <c r="J199" s="299"/>
      <c r="K199" s="287">
        <f>IF($H199=0,0,IF(($H199-$F199)&gt;=1,($H199-$F199)*#REF!,60))</f>
        <v>0</v>
      </c>
      <c r="L199" s="303"/>
      <c r="M199" s="345"/>
      <c r="N199" s="293">
        <f t="shared" si="16"/>
        <v>0</v>
      </c>
      <c r="O199" s="294">
        <f t="shared" si="17"/>
        <v>0</v>
      </c>
      <c r="P199" s="293">
        <f t="shared" si="15"/>
        <v>0</v>
      </c>
      <c r="Q199" s="570"/>
      <c r="R199" s="571"/>
      <c r="S199" s="572"/>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row>
    <row r="200" spans="1:64" s="32" customFormat="1" ht="14.25" hidden="1" customHeight="1" x14ac:dyDescent="0.25">
      <c r="A200" s="296">
        <v>379</v>
      </c>
      <c r="B200" s="297"/>
      <c r="C200" s="297"/>
      <c r="D200" s="321">
        <v>0</v>
      </c>
      <c r="E200" s="322">
        <f t="shared" si="14"/>
        <v>0</v>
      </c>
      <c r="F200" s="300"/>
      <c r="G200" s="300"/>
      <c r="H200" s="573"/>
      <c r="I200" s="574"/>
      <c r="J200" s="299"/>
      <c r="K200" s="287">
        <f>IF($H200=0,0,IF(($H200-$F200)&gt;=1,($H200-$F200)*#REF!,60))</f>
        <v>0</v>
      </c>
      <c r="L200" s="303"/>
      <c r="M200" s="345"/>
      <c r="N200" s="293">
        <f t="shared" si="16"/>
        <v>0</v>
      </c>
      <c r="O200" s="294">
        <f t="shared" si="17"/>
        <v>0</v>
      </c>
      <c r="P200" s="293">
        <f t="shared" si="15"/>
        <v>0</v>
      </c>
      <c r="Q200" s="570"/>
      <c r="R200" s="571"/>
      <c r="S200" s="572"/>
      <c r="T200" s="27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c r="BF200" s="277"/>
      <c r="BG200" s="277"/>
      <c r="BH200" s="277"/>
      <c r="BI200" s="277"/>
      <c r="BJ200" s="277"/>
      <c r="BK200" s="277"/>
      <c r="BL200" s="277"/>
    </row>
    <row r="201" spans="1:64" s="32" customFormat="1" ht="14.25" hidden="1" customHeight="1" x14ac:dyDescent="0.25">
      <c r="A201" s="296">
        <v>380</v>
      </c>
      <c r="B201" s="297"/>
      <c r="C201" s="297"/>
      <c r="D201" s="321">
        <v>0</v>
      </c>
      <c r="E201" s="322">
        <f t="shared" si="14"/>
        <v>0</v>
      </c>
      <c r="F201" s="300"/>
      <c r="G201" s="300"/>
      <c r="H201" s="573"/>
      <c r="I201" s="574"/>
      <c r="J201" s="299"/>
      <c r="K201" s="287">
        <f>IF($H201=0,0,IF(($H201-$F201)&gt;=1,($H201-$F201)*#REF!,60))</f>
        <v>0</v>
      </c>
      <c r="L201" s="303"/>
      <c r="M201" s="345"/>
      <c r="N201" s="293">
        <f t="shared" si="16"/>
        <v>0</v>
      </c>
      <c r="O201" s="294">
        <f t="shared" si="17"/>
        <v>0</v>
      </c>
      <c r="P201" s="293">
        <f t="shared" si="15"/>
        <v>0</v>
      </c>
      <c r="Q201" s="570"/>
      <c r="R201" s="571"/>
      <c r="S201" s="572"/>
      <c r="T201" s="277"/>
      <c r="U201" s="277"/>
      <c r="V201" s="277"/>
      <c r="W201" s="277"/>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row>
    <row r="202" spans="1:64" s="32" customFormat="1" ht="14.25" hidden="1" customHeight="1" x14ac:dyDescent="0.25">
      <c r="A202" s="296">
        <v>381</v>
      </c>
      <c r="B202" s="297"/>
      <c r="C202" s="297"/>
      <c r="D202" s="321">
        <v>0</v>
      </c>
      <c r="E202" s="322">
        <f t="shared" si="14"/>
        <v>0</v>
      </c>
      <c r="F202" s="300"/>
      <c r="G202" s="300"/>
      <c r="H202" s="573"/>
      <c r="I202" s="574"/>
      <c r="J202" s="299"/>
      <c r="K202" s="287">
        <f>IF($H202=0,0,IF(($H202-$F202)&gt;=1,($H202-$F202)*#REF!,60))</f>
        <v>0</v>
      </c>
      <c r="L202" s="303"/>
      <c r="M202" s="345"/>
      <c r="N202" s="293">
        <f t="shared" si="16"/>
        <v>0</v>
      </c>
      <c r="O202" s="294">
        <f t="shared" si="17"/>
        <v>0</v>
      </c>
      <c r="P202" s="293">
        <f t="shared" si="15"/>
        <v>0</v>
      </c>
      <c r="Q202" s="570"/>
      <c r="R202" s="571"/>
      <c r="S202" s="572"/>
      <c r="T202" s="277"/>
      <c r="U202" s="277"/>
      <c r="V202" s="277"/>
      <c r="W202" s="277"/>
      <c r="X202" s="277"/>
      <c r="Y202" s="277"/>
      <c r="Z202" s="277"/>
      <c r="AA202" s="277"/>
      <c r="AB202" s="277"/>
      <c r="AC202" s="277"/>
      <c r="AD202" s="277"/>
      <c r="AE202" s="277"/>
      <c r="AF202" s="277"/>
      <c r="AG202" s="277"/>
      <c r="AH202" s="277"/>
      <c r="AI202" s="277"/>
      <c r="AJ202" s="277"/>
      <c r="AK202" s="277"/>
      <c r="AL202" s="277"/>
      <c r="AM202" s="277"/>
      <c r="AN202" s="277"/>
      <c r="AO202" s="277"/>
      <c r="AP202" s="277"/>
      <c r="AQ202" s="277"/>
      <c r="AR202" s="277"/>
      <c r="AS202" s="277"/>
      <c r="AT202" s="277"/>
      <c r="AU202" s="277"/>
      <c r="AV202" s="277"/>
      <c r="AW202" s="277"/>
      <c r="AX202" s="277"/>
      <c r="AY202" s="277"/>
      <c r="AZ202" s="277"/>
      <c r="BA202" s="277"/>
      <c r="BB202" s="277"/>
      <c r="BC202" s="277"/>
      <c r="BD202" s="277"/>
      <c r="BE202" s="277"/>
      <c r="BF202" s="277"/>
      <c r="BG202" s="277"/>
      <c r="BH202" s="277"/>
      <c r="BI202" s="277"/>
      <c r="BJ202" s="277"/>
      <c r="BK202" s="277"/>
      <c r="BL202" s="277"/>
    </row>
    <row r="203" spans="1:64" s="32" customFormat="1" ht="14.25" hidden="1" customHeight="1" x14ac:dyDescent="0.25">
      <c r="A203" s="296">
        <v>382</v>
      </c>
      <c r="B203" s="297"/>
      <c r="C203" s="297"/>
      <c r="D203" s="321">
        <v>0</v>
      </c>
      <c r="E203" s="322">
        <f t="shared" si="14"/>
        <v>0</v>
      </c>
      <c r="F203" s="300"/>
      <c r="G203" s="300"/>
      <c r="H203" s="573"/>
      <c r="I203" s="574"/>
      <c r="J203" s="299"/>
      <c r="K203" s="287">
        <f>IF($H203=0,0,IF(($H203-$F203)&gt;=1,($H203-$F203)*#REF!,60))</f>
        <v>0</v>
      </c>
      <c r="L203" s="303"/>
      <c r="M203" s="345"/>
      <c r="N203" s="293">
        <f t="shared" si="16"/>
        <v>0</v>
      </c>
      <c r="O203" s="294">
        <f t="shared" si="17"/>
        <v>0</v>
      </c>
      <c r="P203" s="293">
        <f t="shared" si="15"/>
        <v>0</v>
      </c>
      <c r="Q203" s="570"/>
      <c r="R203" s="571"/>
      <c r="S203" s="572"/>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row>
    <row r="204" spans="1:64" s="32" customFormat="1" ht="14.25" hidden="1" customHeight="1" x14ac:dyDescent="0.25">
      <c r="A204" s="296">
        <v>383</v>
      </c>
      <c r="B204" s="297"/>
      <c r="C204" s="297"/>
      <c r="D204" s="321">
        <v>0</v>
      </c>
      <c r="E204" s="322">
        <f t="shared" si="14"/>
        <v>0</v>
      </c>
      <c r="F204" s="300"/>
      <c r="G204" s="300"/>
      <c r="H204" s="573"/>
      <c r="I204" s="574"/>
      <c r="J204" s="299"/>
      <c r="K204" s="287">
        <f>IF($H204=0,0,IF(($H204-$F204)&gt;=1,($H204-$F204)*#REF!,60))</f>
        <v>0</v>
      </c>
      <c r="L204" s="303"/>
      <c r="M204" s="345"/>
      <c r="N204" s="293">
        <f t="shared" si="16"/>
        <v>0</v>
      </c>
      <c r="O204" s="294">
        <f t="shared" si="17"/>
        <v>0</v>
      </c>
      <c r="P204" s="293">
        <f t="shared" si="15"/>
        <v>0</v>
      </c>
      <c r="Q204" s="570"/>
      <c r="R204" s="571"/>
      <c r="S204" s="572"/>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c r="BB204" s="277"/>
      <c r="BC204" s="277"/>
      <c r="BD204" s="277"/>
      <c r="BE204" s="277"/>
      <c r="BF204" s="277"/>
      <c r="BG204" s="277"/>
      <c r="BH204" s="277"/>
      <c r="BI204" s="277"/>
      <c r="BJ204" s="277"/>
      <c r="BK204" s="277"/>
      <c r="BL204" s="277"/>
    </row>
    <row r="205" spans="1:64" s="32" customFormat="1" ht="14.25" hidden="1" customHeight="1" x14ac:dyDescent="0.25">
      <c r="A205" s="296">
        <v>384</v>
      </c>
      <c r="B205" s="297"/>
      <c r="C205" s="297"/>
      <c r="D205" s="321">
        <v>0</v>
      </c>
      <c r="E205" s="322">
        <f t="shared" si="14"/>
        <v>0</v>
      </c>
      <c r="F205" s="300"/>
      <c r="G205" s="300"/>
      <c r="H205" s="573"/>
      <c r="I205" s="574"/>
      <c r="J205" s="299"/>
      <c r="K205" s="287">
        <f>IF($H205=0,0,IF(($H205-$F205)&gt;=1,($H205-$F205)*#REF!,60))</f>
        <v>0</v>
      </c>
      <c r="L205" s="303"/>
      <c r="M205" s="345"/>
      <c r="N205" s="293">
        <f t="shared" si="16"/>
        <v>0</v>
      </c>
      <c r="O205" s="294">
        <f t="shared" si="17"/>
        <v>0</v>
      </c>
      <c r="P205" s="293">
        <f t="shared" si="15"/>
        <v>0</v>
      </c>
      <c r="Q205" s="570"/>
      <c r="R205" s="571"/>
      <c r="S205" s="572"/>
      <c r="T205" s="277"/>
      <c r="U205" s="277"/>
      <c r="V205" s="277"/>
      <c r="W205" s="277"/>
      <c r="X205" s="277"/>
      <c r="Y205" s="277"/>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c r="AY205" s="277"/>
      <c r="AZ205" s="277"/>
      <c r="BA205" s="277"/>
      <c r="BB205" s="277"/>
      <c r="BC205" s="277"/>
      <c r="BD205" s="277"/>
      <c r="BE205" s="277"/>
      <c r="BF205" s="277"/>
      <c r="BG205" s="277"/>
      <c r="BH205" s="277"/>
      <c r="BI205" s="277"/>
      <c r="BJ205" s="277"/>
      <c r="BK205" s="277"/>
      <c r="BL205" s="277"/>
    </row>
    <row r="206" spans="1:64" s="32" customFormat="1" ht="14.25" hidden="1" customHeight="1" x14ac:dyDescent="0.25">
      <c r="A206" s="296">
        <v>385</v>
      </c>
      <c r="B206" s="297"/>
      <c r="C206" s="297"/>
      <c r="D206" s="321">
        <v>0</v>
      </c>
      <c r="E206" s="322">
        <f t="shared" si="14"/>
        <v>0</v>
      </c>
      <c r="F206" s="300"/>
      <c r="G206" s="300"/>
      <c r="H206" s="573"/>
      <c r="I206" s="574"/>
      <c r="J206" s="299"/>
      <c r="K206" s="287">
        <f>IF($H206=0,0,IF(($H206-$F206)&gt;=1,($H206-$F206)*#REF!,60))</f>
        <v>0</v>
      </c>
      <c r="L206" s="303"/>
      <c r="M206" s="345"/>
      <c r="N206" s="293">
        <f t="shared" si="16"/>
        <v>0</v>
      </c>
      <c r="O206" s="294">
        <f t="shared" si="17"/>
        <v>0</v>
      </c>
      <c r="P206" s="293">
        <f t="shared" si="15"/>
        <v>0</v>
      </c>
      <c r="Q206" s="570"/>
      <c r="R206" s="571"/>
      <c r="S206" s="572"/>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7"/>
      <c r="BL206" s="277"/>
    </row>
    <row r="207" spans="1:64" s="32" customFormat="1" ht="14.25" hidden="1" customHeight="1" x14ac:dyDescent="0.25">
      <c r="A207" s="296">
        <v>386</v>
      </c>
      <c r="B207" s="297"/>
      <c r="C207" s="297"/>
      <c r="D207" s="321">
        <v>0</v>
      </c>
      <c r="E207" s="322">
        <f t="shared" si="14"/>
        <v>0</v>
      </c>
      <c r="F207" s="300"/>
      <c r="G207" s="300"/>
      <c r="H207" s="573"/>
      <c r="I207" s="574"/>
      <c r="J207" s="299"/>
      <c r="K207" s="287">
        <f>IF($H207=0,0,IF(($H207-$F207)&gt;=1,($H207-$F207)*#REF!,60))</f>
        <v>0</v>
      </c>
      <c r="L207" s="303"/>
      <c r="M207" s="345"/>
      <c r="N207" s="293">
        <f t="shared" si="16"/>
        <v>0</v>
      </c>
      <c r="O207" s="294">
        <f t="shared" si="17"/>
        <v>0</v>
      </c>
      <c r="P207" s="293">
        <f t="shared" si="15"/>
        <v>0</v>
      </c>
      <c r="Q207" s="570"/>
      <c r="R207" s="571"/>
      <c r="S207" s="572"/>
      <c r="T207" s="277"/>
      <c r="U207" s="277"/>
      <c r="V207" s="277"/>
      <c r="W207" s="277"/>
      <c r="X207" s="277"/>
      <c r="Y207" s="277"/>
      <c r="Z207" s="277"/>
      <c r="AA207" s="277"/>
      <c r="AB207" s="277"/>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c r="AY207" s="277"/>
      <c r="AZ207" s="277"/>
      <c r="BA207" s="277"/>
      <c r="BB207" s="277"/>
      <c r="BC207" s="277"/>
      <c r="BD207" s="277"/>
      <c r="BE207" s="277"/>
      <c r="BF207" s="277"/>
      <c r="BG207" s="277"/>
      <c r="BH207" s="277"/>
      <c r="BI207" s="277"/>
      <c r="BJ207" s="277"/>
      <c r="BK207" s="277"/>
      <c r="BL207" s="277"/>
    </row>
    <row r="208" spans="1:64" s="32" customFormat="1" ht="14.25" hidden="1" customHeight="1" x14ac:dyDescent="0.25">
      <c r="A208" s="296">
        <v>387</v>
      </c>
      <c r="B208" s="297"/>
      <c r="C208" s="297"/>
      <c r="D208" s="321">
        <v>0</v>
      </c>
      <c r="E208" s="322">
        <f t="shared" si="14"/>
        <v>0</v>
      </c>
      <c r="F208" s="300"/>
      <c r="G208" s="300"/>
      <c r="H208" s="573"/>
      <c r="I208" s="574"/>
      <c r="J208" s="299"/>
      <c r="K208" s="287">
        <f>IF($H208=0,0,IF(($H208-$F208)&gt;=1,($H208-$F208)*#REF!,60))</f>
        <v>0</v>
      </c>
      <c r="L208" s="303"/>
      <c r="M208" s="345"/>
      <c r="N208" s="293">
        <f t="shared" si="16"/>
        <v>0</v>
      </c>
      <c r="O208" s="294">
        <f t="shared" si="17"/>
        <v>0</v>
      </c>
      <c r="P208" s="293">
        <f t="shared" si="15"/>
        <v>0</v>
      </c>
      <c r="Q208" s="570"/>
      <c r="R208" s="571"/>
      <c r="S208" s="572"/>
      <c r="T208" s="277"/>
      <c r="U208" s="277"/>
      <c r="V208" s="277"/>
      <c r="W208" s="277"/>
      <c r="X208" s="277"/>
      <c r="Y208" s="277"/>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7"/>
      <c r="AY208" s="277"/>
      <c r="AZ208" s="277"/>
      <c r="BA208" s="277"/>
      <c r="BB208" s="277"/>
      <c r="BC208" s="277"/>
      <c r="BD208" s="277"/>
      <c r="BE208" s="277"/>
      <c r="BF208" s="277"/>
      <c r="BG208" s="277"/>
      <c r="BH208" s="277"/>
      <c r="BI208" s="277"/>
      <c r="BJ208" s="277"/>
      <c r="BK208" s="277"/>
      <c r="BL208" s="277"/>
    </row>
    <row r="209" spans="1:68" s="32" customFormat="1" ht="14.25" hidden="1" customHeight="1" x14ac:dyDescent="0.25">
      <c r="A209" s="296">
        <v>388</v>
      </c>
      <c r="B209" s="297"/>
      <c r="C209" s="297"/>
      <c r="D209" s="321">
        <v>0</v>
      </c>
      <c r="E209" s="322">
        <f t="shared" si="14"/>
        <v>0</v>
      </c>
      <c r="F209" s="300"/>
      <c r="G209" s="300"/>
      <c r="H209" s="573"/>
      <c r="I209" s="574"/>
      <c r="J209" s="299"/>
      <c r="K209" s="287">
        <f>IF($H209=0,0,IF(($H209-$F209)&gt;=1,($H209-$F209)*#REF!,60))</f>
        <v>0</v>
      </c>
      <c r="L209" s="303"/>
      <c r="M209" s="345"/>
      <c r="N209" s="293">
        <f t="shared" si="16"/>
        <v>0</v>
      </c>
      <c r="O209" s="294">
        <f t="shared" si="17"/>
        <v>0</v>
      </c>
      <c r="P209" s="293">
        <f t="shared" si="15"/>
        <v>0</v>
      </c>
      <c r="Q209" s="570"/>
      <c r="R209" s="571"/>
      <c r="S209" s="572"/>
      <c r="T209" s="277"/>
      <c r="U209" s="277"/>
      <c r="V209" s="277"/>
      <c r="W209" s="277"/>
      <c r="X209" s="277"/>
      <c r="Y209" s="277"/>
      <c r="Z209" s="277"/>
      <c r="AA209" s="277"/>
      <c r="AB209" s="277"/>
      <c r="AC209" s="277"/>
      <c r="AD209" s="277"/>
      <c r="AE209" s="277"/>
      <c r="AF209" s="277"/>
      <c r="AG209" s="277"/>
      <c r="AH209" s="277"/>
      <c r="AI209" s="277"/>
      <c r="AJ209" s="277"/>
      <c r="AK209" s="277"/>
      <c r="AL209" s="277"/>
      <c r="AM209" s="277"/>
      <c r="AN209" s="277"/>
      <c r="AO209" s="277"/>
      <c r="AP209" s="277"/>
      <c r="AQ209" s="277"/>
      <c r="AR209" s="277"/>
      <c r="AS209" s="277"/>
      <c r="AT209" s="277"/>
      <c r="AU209" s="277"/>
      <c r="AV209" s="277"/>
      <c r="AW209" s="277"/>
      <c r="AX209" s="277"/>
      <c r="AY209" s="277"/>
      <c r="AZ209" s="277"/>
      <c r="BA209" s="277"/>
      <c r="BB209" s="277"/>
      <c r="BC209" s="277"/>
      <c r="BD209" s="277"/>
      <c r="BE209" s="277"/>
      <c r="BF209" s="277"/>
      <c r="BG209" s="277"/>
      <c r="BH209" s="277"/>
      <c r="BI209" s="277"/>
      <c r="BJ209" s="277"/>
      <c r="BK209" s="277"/>
      <c r="BL209" s="277"/>
    </row>
    <row r="210" spans="1:68" s="32" customFormat="1" ht="14.25" hidden="1" customHeight="1" x14ac:dyDescent="0.25">
      <c r="A210" s="296">
        <v>389</v>
      </c>
      <c r="B210" s="297"/>
      <c r="C210" s="297"/>
      <c r="D210" s="321">
        <v>0</v>
      </c>
      <c r="E210" s="322">
        <f t="shared" si="14"/>
        <v>0</v>
      </c>
      <c r="F210" s="300"/>
      <c r="G210" s="300"/>
      <c r="H210" s="573"/>
      <c r="I210" s="574"/>
      <c r="J210" s="299"/>
      <c r="K210" s="287">
        <f>IF($H210=0,0,IF(($H210-$F210)&gt;=1,($H210-$F210)*#REF!,60))</f>
        <v>0</v>
      </c>
      <c r="L210" s="303"/>
      <c r="M210" s="345"/>
      <c r="N210" s="293">
        <f t="shared" si="16"/>
        <v>0</v>
      </c>
      <c r="O210" s="294">
        <f t="shared" si="17"/>
        <v>0</v>
      </c>
      <c r="P210" s="293">
        <f t="shared" si="15"/>
        <v>0</v>
      </c>
      <c r="Q210" s="570"/>
      <c r="R210" s="571"/>
      <c r="S210" s="572"/>
      <c r="T210" s="277"/>
      <c r="U210" s="277"/>
      <c r="V210" s="277"/>
      <c r="W210" s="277"/>
      <c r="X210" s="277"/>
      <c r="Y210" s="277"/>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c r="BA210" s="277"/>
      <c r="BB210" s="277"/>
      <c r="BC210" s="277"/>
      <c r="BD210" s="277"/>
      <c r="BE210" s="277"/>
      <c r="BF210" s="277"/>
      <c r="BG210" s="277"/>
      <c r="BH210" s="277"/>
      <c r="BI210" s="277"/>
      <c r="BJ210" s="277"/>
      <c r="BK210" s="277"/>
      <c r="BL210" s="277"/>
    </row>
    <row r="211" spans="1:68" s="32" customFormat="1" ht="14.25" hidden="1" customHeight="1" x14ac:dyDescent="0.25">
      <c r="A211" s="296">
        <v>390</v>
      </c>
      <c r="B211" s="297"/>
      <c r="C211" s="297"/>
      <c r="D211" s="321">
        <v>0</v>
      </c>
      <c r="E211" s="322">
        <f t="shared" si="14"/>
        <v>0</v>
      </c>
      <c r="F211" s="300"/>
      <c r="G211" s="300"/>
      <c r="H211" s="573"/>
      <c r="I211" s="574"/>
      <c r="J211" s="299"/>
      <c r="K211" s="287">
        <f>IF($H211=0,0,IF(($H211-$F211)&gt;=1,($H211-$F211)*#REF!,60))</f>
        <v>0</v>
      </c>
      <c r="L211" s="303"/>
      <c r="M211" s="345"/>
      <c r="N211" s="293">
        <f t="shared" si="16"/>
        <v>0</v>
      </c>
      <c r="O211" s="294">
        <f t="shared" si="17"/>
        <v>0</v>
      </c>
      <c r="P211" s="293">
        <f t="shared" si="15"/>
        <v>0</v>
      </c>
      <c r="Q211" s="570"/>
      <c r="R211" s="571"/>
      <c r="S211" s="572"/>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7"/>
      <c r="AO211" s="277"/>
      <c r="AP211" s="277"/>
      <c r="AQ211" s="277"/>
      <c r="AR211" s="277"/>
      <c r="AS211" s="277"/>
      <c r="AT211" s="277"/>
      <c r="AU211" s="277"/>
      <c r="AV211" s="277"/>
      <c r="AW211" s="277"/>
      <c r="AX211" s="277"/>
      <c r="AY211" s="277"/>
      <c r="AZ211" s="277"/>
      <c r="BA211" s="277"/>
      <c r="BB211" s="277"/>
      <c r="BC211" s="277"/>
      <c r="BD211" s="277"/>
      <c r="BE211" s="277"/>
      <c r="BF211" s="277"/>
      <c r="BG211" s="277"/>
      <c r="BH211" s="277"/>
      <c r="BI211" s="277"/>
      <c r="BJ211" s="277"/>
      <c r="BK211" s="277"/>
      <c r="BL211" s="277"/>
    </row>
    <row r="212" spans="1:68" s="32" customFormat="1" ht="14.25" hidden="1" customHeight="1" x14ac:dyDescent="0.25">
      <c r="A212" s="296">
        <v>391</v>
      </c>
      <c r="B212" s="297"/>
      <c r="C212" s="297"/>
      <c r="D212" s="321">
        <v>0</v>
      </c>
      <c r="E212" s="322">
        <f t="shared" si="14"/>
        <v>0</v>
      </c>
      <c r="F212" s="300"/>
      <c r="G212" s="300"/>
      <c r="H212" s="573"/>
      <c r="I212" s="574"/>
      <c r="J212" s="299"/>
      <c r="K212" s="287">
        <f>IF($H212=0,0,IF(($H212-$F212)&gt;=1,($H212-$F212)*#REF!,60))</f>
        <v>0</v>
      </c>
      <c r="L212" s="303"/>
      <c r="M212" s="345"/>
      <c r="N212" s="293">
        <f t="shared" si="16"/>
        <v>0</v>
      </c>
      <c r="O212" s="294">
        <f t="shared" si="17"/>
        <v>0</v>
      </c>
      <c r="P212" s="293">
        <f t="shared" si="15"/>
        <v>0</v>
      </c>
      <c r="Q212" s="570"/>
      <c r="R212" s="571"/>
      <c r="S212" s="572"/>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c r="BA212" s="277"/>
      <c r="BB212" s="277"/>
      <c r="BC212" s="277"/>
      <c r="BD212" s="277"/>
      <c r="BE212" s="277"/>
      <c r="BF212" s="277"/>
      <c r="BG212" s="277"/>
      <c r="BH212" s="277"/>
      <c r="BI212" s="277"/>
      <c r="BJ212" s="277"/>
      <c r="BK212" s="277"/>
      <c r="BL212" s="277"/>
    </row>
    <row r="213" spans="1:68" s="32" customFormat="1" ht="14.25" hidden="1" customHeight="1" x14ac:dyDescent="0.25">
      <c r="A213" s="296">
        <v>392</v>
      </c>
      <c r="B213" s="297"/>
      <c r="C213" s="297"/>
      <c r="D213" s="321">
        <v>0</v>
      </c>
      <c r="E213" s="322">
        <f t="shared" si="14"/>
        <v>0</v>
      </c>
      <c r="F213" s="300"/>
      <c r="G213" s="300"/>
      <c r="H213" s="573"/>
      <c r="I213" s="574"/>
      <c r="J213" s="299"/>
      <c r="K213" s="287">
        <f>IF($H213=0,0,IF(($H213-$F213)&gt;=1,($H213-$F213)*#REF!,60))</f>
        <v>0</v>
      </c>
      <c r="L213" s="303"/>
      <c r="M213" s="345"/>
      <c r="N213" s="293">
        <f t="shared" si="16"/>
        <v>0</v>
      </c>
      <c r="O213" s="294">
        <f t="shared" si="17"/>
        <v>0</v>
      </c>
      <c r="P213" s="293">
        <f t="shared" si="15"/>
        <v>0</v>
      </c>
      <c r="Q213" s="570"/>
      <c r="R213" s="571"/>
      <c r="S213" s="572"/>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277"/>
      <c r="BL213" s="277"/>
    </row>
    <row r="214" spans="1:68" s="32" customFormat="1" ht="14.25" hidden="1" customHeight="1" x14ac:dyDescent="0.25">
      <c r="A214" s="296">
        <v>393</v>
      </c>
      <c r="B214" s="297"/>
      <c r="C214" s="297"/>
      <c r="D214" s="321">
        <v>0</v>
      </c>
      <c r="E214" s="322">
        <f t="shared" si="14"/>
        <v>0</v>
      </c>
      <c r="F214" s="300"/>
      <c r="G214" s="300"/>
      <c r="H214" s="573"/>
      <c r="I214" s="574"/>
      <c r="J214" s="299"/>
      <c r="K214" s="287">
        <f>IF($H214=0,0,IF(($H214-$F214)&gt;=1,($H214-$F214)*#REF!,60))</f>
        <v>0</v>
      </c>
      <c r="L214" s="303"/>
      <c r="M214" s="345"/>
      <c r="N214" s="293">
        <f t="shared" si="16"/>
        <v>0</v>
      </c>
      <c r="O214" s="294">
        <f t="shared" si="17"/>
        <v>0</v>
      </c>
      <c r="P214" s="293">
        <f t="shared" si="15"/>
        <v>0</v>
      </c>
      <c r="Q214" s="570"/>
      <c r="R214" s="571"/>
      <c r="S214" s="572"/>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c r="BA214" s="277"/>
      <c r="BB214" s="277"/>
      <c r="BC214" s="277"/>
      <c r="BD214" s="277"/>
      <c r="BE214" s="277"/>
      <c r="BF214" s="277"/>
      <c r="BG214" s="277"/>
      <c r="BH214" s="277"/>
      <c r="BI214" s="277"/>
      <c r="BJ214" s="277"/>
      <c r="BK214" s="277"/>
      <c r="BL214" s="277"/>
    </row>
    <row r="215" spans="1:68" s="32" customFormat="1" ht="14.25" hidden="1" customHeight="1" x14ac:dyDescent="0.25">
      <c r="A215" s="296">
        <v>394</v>
      </c>
      <c r="B215" s="297"/>
      <c r="C215" s="297"/>
      <c r="D215" s="321">
        <v>0</v>
      </c>
      <c r="E215" s="322">
        <f t="shared" si="14"/>
        <v>0</v>
      </c>
      <c r="F215" s="300"/>
      <c r="G215" s="300"/>
      <c r="H215" s="573"/>
      <c r="I215" s="574"/>
      <c r="J215" s="299"/>
      <c r="K215" s="287">
        <f>IF($H215=0,0,IF(($H215-$F215)&gt;=1,($H215-$F215)*#REF!,60))</f>
        <v>0</v>
      </c>
      <c r="L215" s="303"/>
      <c r="M215" s="345"/>
      <c r="N215" s="293">
        <f t="shared" si="16"/>
        <v>0</v>
      </c>
      <c r="O215" s="294">
        <f t="shared" si="17"/>
        <v>0</v>
      </c>
      <c r="P215" s="293">
        <f t="shared" si="15"/>
        <v>0</v>
      </c>
      <c r="Q215" s="570"/>
      <c r="R215" s="571"/>
      <c r="S215" s="572"/>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277"/>
      <c r="BA215" s="277"/>
      <c r="BB215" s="277"/>
      <c r="BC215" s="277"/>
      <c r="BD215" s="277"/>
      <c r="BE215" s="277"/>
      <c r="BF215" s="277"/>
      <c r="BG215" s="277"/>
      <c r="BH215" s="277"/>
      <c r="BI215" s="277"/>
      <c r="BJ215" s="277"/>
      <c r="BK215" s="277"/>
      <c r="BL215" s="277"/>
    </row>
    <row r="216" spans="1:68" s="32" customFormat="1" ht="14.25" hidden="1" customHeight="1" x14ac:dyDescent="0.25">
      <c r="A216" s="296">
        <v>395</v>
      </c>
      <c r="B216" s="297"/>
      <c r="C216" s="297"/>
      <c r="D216" s="321">
        <v>0</v>
      </c>
      <c r="E216" s="322">
        <f t="shared" si="14"/>
        <v>0</v>
      </c>
      <c r="F216" s="300"/>
      <c r="G216" s="300"/>
      <c r="H216" s="573"/>
      <c r="I216" s="574"/>
      <c r="J216" s="299"/>
      <c r="K216" s="287">
        <f>IF($H216=0,0,IF(($H216-$F216)&gt;=1,($H216-$F216)*#REF!,60))</f>
        <v>0</v>
      </c>
      <c r="L216" s="303"/>
      <c r="M216" s="345"/>
      <c r="N216" s="293">
        <f t="shared" si="16"/>
        <v>0</v>
      </c>
      <c r="O216" s="294">
        <f t="shared" si="17"/>
        <v>0</v>
      </c>
      <c r="P216" s="293">
        <f t="shared" si="15"/>
        <v>0</v>
      </c>
      <c r="Q216" s="570"/>
      <c r="R216" s="571"/>
      <c r="S216" s="572"/>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277"/>
      <c r="AT216" s="277"/>
      <c r="AU216" s="277"/>
      <c r="AV216" s="277"/>
      <c r="AW216" s="277"/>
      <c r="AX216" s="277"/>
      <c r="AY216" s="277"/>
      <c r="AZ216" s="277"/>
      <c r="BA216" s="277"/>
      <c r="BB216" s="277"/>
      <c r="BC216" s="277"/>
      <c r="BD216" s="277"/>
      <c r="BE216" s="277"/>
      <c r="BF216" s="277"/>
      <c r="BG216" s="277"/>
      <c r="BH216" s="277"/>
      <c r="BI216" s="277"/>
      <c r="BJ216" s="277"/>
      <c r="BK216" s="277"/>
      <c r="BL216" s="277"/>
    </row>
    <row r="217" spans="1:68" s="32" customFormat="1" ht="14.25" hidden="1" customHeight="1" x14ac:dyDescent="0.25">
      <c r="A217" s="296">
        <v>396</v>
      </c>
      <c r="B217" s="297"/>
      <c r="C217" s="297"/>
      <c r="D217" s="321">
        <v>0</v>
      </c>
      <c r="E217" s="322">
        <f t="shared" si="14"/>
        <v>0</v>
      </c>
      <c r="F217" s="300"/>
      <c r="G217" s="300"/>
      <c r="H217" s="573"/>
      <c r="I217" s="574"/>
      <c r="J217" s="299"/>
      <c r="K217" s="287">
        <f>IF($H217=0,0,IF(($H217-$F217)&gt;=1,($H217-$F217)*#REF!,60))</f>
        <v>0</v>
      </c>
      <c r="L217" s="303"/>
      <c r="M217" s="345"/>
      <c r="N217" s="293">
        <f t="shared" si="16"/>
        <v>0</v>
      </c>
      <c r="O217" s="294">
        <f t="shared" si="17"/>
        <v>0</v>
      </c>
      <c r="P217" s="293">
        <f t="shared" si="15"/>
        <v>0</v>
      </c>
      <c r="Q217" s="570"/>
      <c r="R217" s="571"/>
      <c r="S217" s="572"/>
      <c r="T217" s="277"/>
      <c r="U217" s="277"/>
      <c r="V217" s="277"/>
      <c r="W217" s="277"/>
      <c r="X217" s="277"/>
      <c r="Y217" s="277"/>
      <c r="Z217" s="277"/>
      <c r="AA217" s="277"/>
      <c r="AB217" s="277"/>
      <c r="AC217" s="277"/>
      <c r="AD217" s="277"/>
      <c r="AE217" s="277"/>
      <c r="AF217" s="277"/>
      <c r="AG217" s="277"/>
      <c r="AH217" s="277"/>
      <c r="AI217" s="277"/>
      <c r="AJ217" s="277"/>
      <c r="AK217" s="277"/>
      <c r="AL217" s="277"/>
      <c r="AM217" s="277"/>
      <c r="AN217" s="277"/>
      <c r="AO217" s="277"/>
      <c r="AP217" s="277"/>
      <c r="AQ217" s="277"/>
      <c r="AR217" s="277"/>
      <c r="AS217" s="277"/>
      <c r="AT217" s="277"/>
      <c r="AU217" s="277"/>
      <c r="AV217" s="277"/>
      <c r="AW217" s="277"/>
      <c r="AX217" s="277"/>
      <c r="AY217" s="277"/>
      <c r="AZ217" s="277"/>
      <c r="BA217" s="277"/>
      <c r="BB217" s="277"/>
      <c r="BC217" s="277"/>
      <c r="BD217" s="277"/>
      <c r="BE217" s="277"/>
      <c r="BF217" s="277"/>
      <c r="BG217" s="277"/>
      <c r="BH217" s="277"/>
      <c r="BI217" s="277"/>
      <c r="BJ217" s="277"/>
      <c r="BK217" s="277"/>
      <c r="BL217" s="277"/>
    </row>
    <row r="218" spans="1:68" s="32" customFormat="1" ht="14.25" hidden="1" customHeight="1" x14ac:dyDescent="0.25">
      <c r="A218" s="296">
        <v>397</v>
      </c>
      <c r="B218" s="297"/>
      <c r="C218" s="297"/>
      <c r="D218" s="321">
        <v>0</v>
      </c>
      <c r="E218" s="322">
        <f t="shared" si="14"/>
        <v>0</v>
      </c>
      <c r="F218" s="300"/>
      <c r="G218" s="300"/>
      <c r="H218" s="573"/>
      <c r="I218" s="574"/>
      <c r="J218" s="299"/>
      <c r="K218" s="287">
        <f>IF($H218=0,0,IF(($H218-$F218)&gt;=1,($H218-$F218)*#REF!,60))</f>
        <v>0</v>
      </c>
      <c r="L218" s="303"/>
      <c r="M218" s="345"/>
      <c r="N218" s="293">
        <f t="shared" si="16"/>
        <v>0</v>
      </c>
      <c r="O218" s="294">
        <f t="shared" si="17"/>
        <v>0</v>
      </c>
      <c r="P218" s="293">
        <f t="shared" si="15"/>
        <v>0</v>
      </c>
      <c r="Q218" s="570"/>
      <c r="R218" s="571"/>
      <c r="S218" s="572"/>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c r="AY218" s="277"/>
      <c r="AZ218" s="277"/>
      <c r="BA218" s="277"/>
      <c r="BB218" s="277"/>
      <c r="BC218" s="277"/>
      <c r="BD218" s="277"/>
      <c r="BE218" s="277"/>
      <c r="BF218" s="277"/>
      <c r="BG218" s="277"/>
      <c r="BH218" s="277"/>
      <c r="BI218" s="277"/>
      <c r="BJ218" s="277"/>
      <c r="BK218" s="277"/>
      <c r="BL218" s="277"/>
    </row>
    <row r="219" spans="1:68" s="32" customFormat="1" ht="14.25" hidden="1" customHeight="1" x14ac:dyDescent="0.25">
      <c r="A219" s="296">
        <v>398</v>
      </c>
      <c r="B219" s="297"/>
      <c r="C219" s="297"/>
      <c r="D219" s="321">
        <v>0</v>
      </c>
      <c r="E219" s="322">
        <f t="shared" si="14"/>
        <v>0</v>
      </c>
      <c r="F219" s="300"/>
      <c r="G219" s="300"/>
      <c r="H219" s="573"/>
      <c r="I219" s="574"/>
      <c r="J219" s="299"/>
      <c r="K219" s="287">
        <f>IF($H219=0,0,IF(($H219-$F219)&gt;=1,($H219-$F219)*#REF!,60))</f>
        <v>0</v>
      </c>
      <c r="L219" s="303"/>
      <c r="M219" s="345"/>
      <c r="N219" s="293">
        <f t="shared" si="16"/>
        <v>0</v>
      </c>
      <c r="O219" s="294">
        <f t="shared" si="17"/>
        <v>0</v>
      </c>
      <c r="P219" s="293">
        <f t="shared" si="15"/>
        <v>0</v>
      </c>
      <c r="Q219" s="570"/>
      <c r="R219" s="571"/>
      <c r="S219" s="572"/>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7"/>
      <c r="BE219" s="277"/>
      <c r="BF219" s="277"/>
      <c r="BG219" s="277"/>
      <c r="BH219" s="277"/>
      <c r="BI219" s="277"/>
      <c r="BJ219" s="277"/>
      <c r="BK219" s="277"/>
      <c r="BL219" s="277"/>
    </row>
    <row r="220" spans="1:68" s="32" customFormat="1" ht="14.25" hidden="1" customHeight="1" x14ac:dyDescent="0.25">
      <c r="A220" s="296">
        <v>399</v>
      </c>
      <c r="B220" s="297"/>
      <c r="C220" s="297"/>
      <c r="D220" s="321">
        <v>0</v>
      </c>
      <c r="E220" s="322">
        <f t="shared" si="14"/>
        <v>0</v>
      </c>
      <c r="F220" s="300"/>
      <c r="G220" s="300"/>
      <c r="H220" s="573"/>
      <c r="I220" s="574"/>
      <c r="J220" s="299"/>
      <c r="K220" s="323">
        <f>IF($H220=0,0,IF(($H220-$F220)&gt;=1,($H220-$F220)*#REF!,60))</f>
        <v>0</v>
      </c>
      <c r="L220" s="303"/>
      <c r="M220" s="345"/>
      <c r="N220" s="293">
        <f t="shared" si="16"/>
        <v>0</v>
      </c>
      <c r="O220" s="294">
        <f t="shared" si="17"/>
        <v>0</v>
      </c>
      <c r="P220" s="293">
        <f t="shared" si="15"/>
        <v>0</v>
      </c>
      <c r="Q220" s="570"/>
      <c r="R220" s="571"/>
      <c r="S220" s="572"/>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277"/>
    </row>
    <row r="221" spans="1:68" s="32" customFormat="1" ht="14.45" customHeight="1" x14ac:dyDescent="0.25">
      <c r="A221" s="587" t="s">
        <v>241</v>
      </c>
      <c r="B221" s="588"/>
      <c r="C221" s="602"/>
      <c r="D221" s="324"/>
      <c r="E221" s="324"/>
      <c r="F221" s="324"/>
      <c r="G221" s="325"/>
      <c r="H221" s="325"/>
      <c r="I221" s="325"/>
      <c r="J221" s="325"/>
      <c r="K221" s="304"/>
      <c r="L221" s="303"/>
      <c r="M221" s="345"/>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c r="AY221" s="277"/>
      <c r="AZ221" s="277"/>
      <c r="BA221" s="277"/>
      <c r="BB221" s="277"/>
      <c r="BC221" s="277"/>
      <c r="BD221" s="277"/>
      <c r="BE221" s="277"/>
      <c r="BF221" s="277"/>
      <c r="BG221" s="277"/>
      <c r="BH221" s="277"/>
      <c r="BI221" s="277"/>
      <c r="BJ221" s="277"/>
      <c r="BK221" s="277"/>
      <c r="BL221" s="277"/>
      <c r="BM221" s="277"/>
      <c r="BN221" s="277"/>
      <c r="BO221" s="277"/>
    </row>
    <row r="222" spans="1:68" s="32" customFormat="1" ht="14.45" customHeight="1" x14ac:dyDescent="0.25">
      <c r="A222" s="326"/>
      <c r="B222" s="277"/>
      <c r="C222" s="327"/>
      <c r="D222" s="310"/>
      <c r="E222" s="328">
        <f>SUM(E121:E220)</f>
        <v>0</v>
      </c>
      <c r="F222" s="327"/>
      <c r="G222" s="304"/>
      <c r="H222" s="304"/>
      <c r="I222" s="310"/>
      <c r="J222" s="328">
        <f>SUM(J121:J220)</f>
        <v>0</v>
      </c>
      <c r="K222" s="329"/>
      <c r="L222" s="303"/>
      <c r="M222" s="345"/>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row>
    <row r="223" spans="1:68" s="32" customFormat="1" x14ac:dyDescent="0.25">
      <c r="A223" s="330"/>
      <c r="B223" s="331"/>
      <c r="C223" s="331"/>
      <c r="D223" s="307"/>
      <c r="E223" s="315"/>
      <c r="F223" s="332"/>
      <c r="G223" s="333"/>
      <c r="H223" s="333"/>
      <c r="I223" s="333"/>
      <c r="J223" s="307"/>
      <c r="K223" s="304"/>
      <c r="L223" s="303"/>
      <c r="M223" s="311" t="s">
        <v>138</v>
      </c>
      <c r="N223" s="308">
        <f>SUM(N122:N220)</f>
        <v>0</v>
      </c>
      <c r="O223" s="308">
        <f>SUM(O122:O220)</f>
        <v>0</v>
      </c>
      <c r="P223" s="308">
        <f>SUM(P122:P220)</f>
        <v>0</v>
      </c>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c r="AY223" s="277"/>
      <c r="AZ223" s="277"/>
      <c r="BA223" s="277"/>
      <c r="BB223" s="277"/>
      <c r="BC223" s="277"/>
      <c r="BD223" s="277"/>
      <c r="BE223" s="277"/>
      <c r="BF223" s="277"/>
      <c r="BG223" s="277"/>
      <c r="BH223" s="277"/>
      <c r="BI223" s="277"/>
      <c r="BJ223" s="277"/>
      <c r="BK223" s="277"/>
      <c r="BL223" s="277"/>
      <c r="BM223" s="277"/>
      <c r="BN223" s="277"/>
      <c r="BO223" s="277"/>
      <c r="BP223" s="277"/>
    </row>
    <row r="224" spans="1:68" s="32" customFormat="1" x14ac:dyDescent="0.25">
      <c r="A224" s="330"/>
      <c r="B224" s="331"/>
      <c r="C224" s="331"/>
      <c r="D224" s="307"/>
      <c r="E224" s="315"/>
      <c r="F224" s="332"/>
      <c r="G224" s="333"/>
      <c r="H224" s="333"/>
      <c r="I224" s="333"/>
      <c r="J224" s="307" t="s">
        <v>138</v>
      </c>
      <c r="K224" s="308">
        <f>SUM(E222:J222)</f>
        <v>0</v>
      </c>
      <c r="L224" s="303"/>
      <c r="M224" s="345"/>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c r="AY224" s="277"/>
      <c r="AZ224" s="277"/>
      <c r="BA224" s="277"/>
      <c r="BB224" s="277"/>
      <c r="BC224" s="277"/>
      <c r="BD224" s="277"/>
      <c r="BE224" s="277"/>
      <c r="BF224" s="277"/>
      <c r="BG224" s="277"/>
      <c r="BH224" s="277"/>
      <c r="BI224" s="277"/>
      <c r="BJ224" s="277"/>
      <c r="BK224" s="277"/>
      <c r="BL224" s="277"/>
      <c r="BM224" s="277"/>
      <c r="BN224" s="277"/>
      <c r="BO224" s="277"/>
      <c r="BP224" s="277"/>
    </row>
    <row r="225" spans="1:68" s="32" customFormat="1" x14ac:dyDescent="0.25">
      <c r="A225" s="313"/>
      <c r="B225" s="277"/>
      <c r="C225" s="277"/>
      <c r="D225" s="313"/>
      <c r="E225" s="313"/>
      <c r="F225" s="313"/>
      <c r="G225" s="277"/>
      <c r="H225" s="277"/>
      <c r="I225" s="277"/>
      <c r="J225" s="277"/>
      <c r="K225" s="282"/>
      <c r="L225" s="303"/>
      <c r="M225" s="345"/>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7"/>
      <c r="BF225" s="277"/>
      <c r="BG225" s="277"/>
      <c r="BH225" s="277"/>
      <c r="BI225" s="277"/>
      <c r="BJ225" s="277"/>
      <c r="BK225" s="277"/>
      <c r="BL225" s="277"/>
      <c r="BM225" s="277"/>
      <c r="BN225" s="277"/>
      <c r="BO225" s="277"/>
      <c r="BP225" s="277"/>
    </row>
    <row r="226" spans="1:68" s="32" customFormat="1" x14ac:dyDescent="0.25">
      <c r="A226" s="313"/>
      <c r="B226" s="277"/>
      <c r="C226" s="277"/>
      <c r="D226" s="313"/>
      <c r="E226" s="313"/>
      <c r="F226" s="313"/>
      <c r="G226" s="277"/>
      <c r="H226" s="277"/>
      <c r="I226" s="565" t="s">
        <v>242</v>
      </c>
      <c r="J226" s="566"/>
      <c r="K226" s="334">
        <f>SUM(K112:K224)</f>
        <v>0</v>
      </c>
      <c r="L226" s="303"/>
      <c r="M226" s="345"/>
      <c r="N226" s="277"/>
      <c r="O226" s="311" t="s">
        <v>246</v>
      </c>
      <c r="P226" s="308">
        <f>N112+N223</f>
        <v>0</v>
      </c>
      <c r="Q226" s="277"/>
      <c r="R226" s="277"/>
      <c r="S226" s="277"/>
      <c r="T226" s="277"/>
      <c r="U226" s="277"/>
      <c r="V226" s="277"/>
      <c r="W226" s="277"/>
      <c r="X226" s="277"/>
      <c r="Y226" s="277"/>
      <c r="Z226" s="277"/>
      <c r="AA226" s="277"/>
      <c r="AB226" s="277"/>
      <c r="AC226" s="277"/>
      <c r="AD226" s="277"/>
      <c r="AE226" s="277"/>
      <c r="AF226" s="277"/>
      <c r="AG226" s="277"/>
      <c r="AH226" s="277"/>
      <c r="AI226" s="277"/>
      <c r="AJ226" s="277"/>
      <c r="AK226" s="277"/>
      <c r="AL226" s="277"/>
      <c r="AM226" s="277"/>
      <c r="AN226" s="277"/>
      <c r="AO226" s="277"/>
      <c r="AP226" s="277"/>
      <c r="AQ226" s="277"/>
      <c r="AR226" s="277"/>
      <c r="AS226" s="277"/>
      <c r="AT226" s="277"/>
      <c r="AU226" s="277"/>
      <c r="AV226" s="277"/>
      <c r="AW226" s="277"/>
      <c r="AX226" s="277"/>
      <c r="AY226" s="277"/>
      <c r="AZ226" s="277"/>
      <c r="BA226" s="277"/>
      <c r="BB226" s="277"/>
      <c r="BC226" s="277"/>
      <c r="BD226" s="277"/>
      <c r="BE226" s="277"/>
      <c r="BF226" s="277"/>
      <c r="BG226" s="277"/>
      <c r="BH226" s="277"/>
      <c r="BI226" s="277"/>
      <c r="BJ226" s="277"/>
      <c r="BK226" s="277"/>
      <c r="BL226" s="277"/>
      <c r="BM226" s="277"/>
      <c r="BN226" s="277"/>
      <c r="BO226" s="277"/>
      <c r="BP226" s="277"/>
    </row>
    <row r="227" spans="1:68" s="32" customFormat="1" x14ac:dyDescent="0.25">
      <c r="A227" s="313"/>
      <c r="B227" s="277"/>
      <c r="C227" s="277"/>
      <c r="D227" s="313"/>
      <c r="E227" s="313"/>
      <c r="F227" s="313"/>
      <c r="G227" s="277"/>
      <c r="H227" s="277"/>
      <c r="I227" s="277"/>
      <c r="J227" s="277"/>
      <c r="K227" s="277"/>
      <c r="L227" s="303"/>
      <c r="M227" s="345"/>
      <c r="N227" s="277"/>
      <c r="O227" s="311" t="s">
        <v>247</v>
      </c>
      <c r="P227" s="308">
        <f>O112+O223</f>
        <v>0</v>
      </c>
      <c r="Q227" s="277"/>
      <c r="R227" s="277"/>
      <c r="S227" s="277"/>
      <c r="T227" s="277"/>
      <c r="U227" s="277"/>
      <c r="V227" s="277"/>
      <c r="W227" s="277"/>
      <c r="X227" s="277"/>
      <c r="Y227" s="277"/>
      <c r="Z227" s="277"/>
      <c r="AA227" s="277"/>
      <c r="AB227" s="277"/>
      <c r="AC227" s="277"/>
      <c r="AD227" s="277"/>
      <c r="AE227" s="277"/>
      <c r="AF227" s="277"/>
      <c r="AG227" s="277"/>
      <c r="AH227" s="277"/>
      <c r="AI227" s="277"/>
      <c r="AJ227" s="277"/>
      <c r="AK227" s="277"/>
      <c r="AL227" s="277"/>
      <c r="AM227" s="277"/>
      <c r="AN227" s="277"/>
      <c r="AO227" s="277"/>
      <c r="AP227" s="277"/>
      <c r="AQ227" s="277"/>
      <c r="AR227" s="277"/>
      <c r="AS227" s="277"/>
      <c r="AT227" s="277"/>
      <c r="AU227" s="277"/>
      <c r="AV227" s="277"/>
      <c r="AW227" s="277"/>
      <c r="AX227" s="277"/>
      <c r="AY227" s="277"/>
      <c r="AZ227" s="277"/>
      <c r="BA227" s="277"/>
      <c r="BB227" s="277"/>
      <c r="BC227" s="277"/>
      <c r="BD227" s="277"/>
      <c r="BE227" s="277"/>
      <c r="BF227" s="277"/>
      <c r="BG227" s="277"/>
      <c r="BH227" s="277"/>
      <c r="BI227" s="277"/>
      <c r="BJ227" s="277"/>
      <c r="BK227" s="277"/>
      <c r="BL227" s="277"/>
      <c r="BM227" s="277"/>
      <c r="BN227" s="277"/>
      <c r="BO227" s="277"/>
      <c r="BP227" s="277"/>
    </row>
    <row r="228" spans="1:68" s="32" customFormat="1" x14ac:dyDescent="0.25">
      <c r="A228" s="313"/>
      <c r="B228" s="277"/>
      <c r="C228" s="277"/>
      <c r="D228" s="313"/>
      <c r="E228" s="313"/>
      <c r="F228" s="313"/>
      <c r="G228" s="277"/>
      <c r="H228" s="277"/>
      <c r="I228" s="277"/>
      <c r="J228" s="277"/>
      <c r="K228" s="277"/>
      <c r="L228" s="303"/>
      <c r="M228" s="345"/>
      <c r="N228" s="277"/>
      <c r="O228" s="311" t="s">
        <v>245</v>
      </c>
      <c r="P228" s="308">
        <f>P112+P223</f>
        <v>0</v>
      </c>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7"/>
      <c r="BF228" s="277"/>
      <c r="BG228" s="277"/>
      <c r="BH228" s="277"/>
      <c r="BI228" s="277"/>
      <c r="BJ228" s="277"/>
      <c r="BK228" s="277"/>
      <c r="BL228" s="277"/>
      <c r="BM228" s="277"/>
      <c r="BN228" s="277"/>
      <c r="BO228" s="277"/>
      <c r="BP228" s="277"/>
    </row>
    <row r="229" spans="1:68" s="32" customFormat="1" x14ac:dyDescent="0.25">
      <c r="A229" s="313"/>
      <c r="B229" s="277"/>
      <c r="C229" s="277"/>
      <c r="D229" s="313"/>
      <c r="E229" s="313"/>
      <c r="F229" s="313"/>
      <c r="G229" s="277"/>
      <c r="H229" s="277"/>
      <c r="I229" s="277"/>
      <c r="J229" s="277"/>
      <c r="K229" s="277"/>
      <c r="L229" s="303"/>
      <c r="M229" s="345"/>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277"/>
      <c r="AT229" s="277"/>
      <c r="AU229" s="277"/>
      <c r="AV229" s="277"/>
      <c r="AW229" s="277"/>
      <c r="AX229" s="277"/>
      <c r="AY229" s="277"/>
      <c r="AZ229" s="277"/>
      <c r="BA229" s="277"/>
      <c r="BB229" s="277"/>
      <c r="BC229" s="277"/>
      <c r="BD229" s="277"/>
      <c r="BE229" s="277"/>
      <c r="BF229" s="277"/>
      <c r="BG229" s="277"/>
      <c r="BH229" s="277"/>
      <c r="BI229" s="277"/>
      <c r="BJ229" s="277"/>
      <c r="BK229" s="277"/>
      <c r="BL229" s="277"/>
      <c r="BM229" s="277"/>
      <c r="BN229" s="277"/>
      <c r="BO229" s="277"/>
      <c r="BP229" s="277"/>
    </row>
    <row r="230" spans="1:68" s="32" customFormat="1" x14ac:dyDescent="0.25">
      <c r="A230" s="313"/>
      <c r="B230" s="277"/>
      <c r="C230" s="277"/>
      <c r="D230" s="313"/>
      <c r="E230" s="313"/>
      <c r="F230" s="313"/>
      <c r="G230" s="277"/>
      <c r="H230" s="277"/>
      <c r="I230" s="277"/>
      <c r="J230" s="277"/>
      <c r="K230" s="277"/>
      <c r="L230" s="303"/>
      <c r="M230" s="345"/>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277"/>
      <c r="AK230" s="277"/>
      <c r="AL230" s="277"/>
      <c r="AM230" s="277"/>
      <c r="AN230" s="277"/>
      <c r="AO230" s="277"/>
      <c r="AP230" s="277"/>
      <c r="AQ230" s="277"/>
      <c r="AR230" s="277"/>
      <c r="AS230" s="277"/>
      <c r="AT230" s="277"/>
      <c r="AU230" s="277"/>
      <c r="AV230" s="277"/>
      <c r="AW230" s="277"/>
      <c r="AX230" s="277"/>
      <c r="AY230" s="277"/>
      <c r="AZ230" s="277"/>
      <c r="BA230" s="277"/>
      <c r="BB230" s="277"/>
      <c r="BC230" s="277"/>
      <c r="BD230" s="277"/>
      <c r="BE230" s="277"/>
      <c r="BF230" s="277"/>
      <c r="BG230" s="277"/>
      <c r="BH230" s="277"/>
      <c r="BI230" s="277"/>
      <c r="BJ230" s="277"/>
      <c r="BK230" s="277"/>
      <c r="BL230" s="277"/>
      <c r="BM230" s="277"/>
      <c r="BN230" s="277"/>
      <c r="BO230" s="277"/>
      <c r="BP230" s="277"/>
    </row>
    <row r="231" spans="1:68" s="32" customFormat="1" x14ac:dyDescent="0.25">
      <c r="A231" s="313"/>
      <c r="B231" s="277"/>
      <c r="C231" s="277"/>
      <c r="D231" s="313"/>
      <c r="E231" s="313"/>
      <c r="F231" s="313"/>
      <c r="G231" s="277"/>
      <c r="H231" s="277"/>
      <c r="I231" s="277"/>
      <c r="J231" s="277"/>
      <c r="K231" s="277"/>
      <c r="L231" s="303"/>
      <c r="M231" s="345"/>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277"/>
      <c r="AK231" s="277"/>
      <c r="AL231" s="277"/>
      <c r="AM231" s="277"/>
      <c r="AN231" s="277"/>
      <c r="AO231" s="277"/>
      <c r="AP231" s="277"/>
      <c r="AQ231" s="277"/>
      <c r="AR231" s="277"/>
      <c r="AS231" s="277"/>
      <c r="AT231" s="277"/>
      <c r="AU231" s="277"/>
      <c r="AV231" s="277"/>
      <c r="AW231" s="277"/>
      <c r="AX231" s="277"/>
      <c r="AY231" s="277"/>
      <c r="AZ231" s="277"/>
      <c r="BA231" s="277"/>
      <c r="BB231" s="277"/>
      <c r="BC231" s="277"/>
      <c r="BD231" s="277"/>
      <c r="BE231" s="277"/>
      <c r="BF231" s="277"/>
      <c r="BG231" s="277"/>
      <c r="BH231" s="277"/>
      <c r="BI231" s="277"/>
      <c r="BJ231" s="277"/>
      <c r="BK231" s="277"/>
      <c r="BL231" s="277"/>
      <c r="BM231" s="277"/>
      <c r="BN231" s="277"/>
      <c r="BO231" s="277"/>
      <c r="BP231" s="277"/>
    </row>
    <row r="232" spans="1:68" s="32" customFormat="1" x14ac:dyDescent="0.25">
      <c r="A232" s="313"/>
      <c r="B232" s="277"/>
      <c r="C232" s="277"/>
      <c r="D232" s="313"/>
      <c r="E232" s="313"/>
      <c r="F232" s="313"/>
      <c r="G232" s="277"/>
      <c r="H232" s="277"/>
      <c r="I232" s="277"/>
      <c r="J232" s="277"/>
      <c r="K232" s="277"/>
      <c r="L232" s="303"/>
      <c r="M232" s="345"/>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7"/>
      <c r="AY232" s="277"/>
      <c r="AZ232" s="277"/>
      <c r="BA232" s="277"/>
      <c r="BB232" s="277"/>
      <c r="BC232" s="277"/>
      <c r="BD232" s="277"/>
      <c r="BE232" s="277"/>
      <c r="BF232" s="277"/>
      <c r="BG232" s="277"/>
      <c r="BH232" s="277"/>
      <c r="BI232" s="277"/>
      <c r="BJ232" s="277"/>
      <c r="BK232" s="277"/>
      <c r="BL232" s="277"/>
      <c r="BM232" s="277"/>
      <c r="BN232" s="277"/>
      <c r="BO232" s="277"/>
      <c r="BP232" s="277"/>
    </row>
    <row r="233" spans="1:68" s="32" customFormat="1" x14ac:dyDescent="0.25">
      <c r="A233" s="313"/>
      <c r="B233" s="277"/>
      <c r="C233" s="277"/>
      <c r="D233" s="313"/>
      <c r="E233" s="313"/>
      <c r="F233" s="313"/>
      <c r="G233" s="277"/>
      <c r="H233" s="277"/>
      <c r="I233" s="277"/>
      <c r="J233" s="277"/>
      <c r="K233" s="277"/>
      <c r="L233" s="303"/>
      <c r="M233" s="345"/>
      <c r="N233" s="277"/>
      <c r="O233" s="277"/>
      <c r="P233" s="277"/>
      <c r="Q233" s="277"/>
      <c r="R233" s="277"/>
      <c r="S233" s="277"/>
      <c r="T233" s="277"/>
      <c r="U233" s="277"/>
      <c r="V233" s="277"/>
      <c r="W233" s="277"/>
      <c r="X233" s="277"/>
      <c r="Y233" s="277"/>
      <c r="Z233" s="277"/>
      <c r="AA233" s="277"/>
      <c r="AB233" s="277"/>
      <c r="AC233" s="277"/>
      <c r="AD233" s="277"/>
      <c r="AE233" s="277"/>
      <c r="AF233" s="277"/>
      <c r="AG233" s="277"/>
      <c r="AH233" s="277"/>
      <c r="AI233" s="277"/>
      <c r="AJ233" s="277"/>
      <c r="AK233" s="277"/>
      <c r="AL233" s="277"/>
      <c r="AM233" s="277"/>
      <c r="AN233" s="277"/>
      <c r="AO233" s="277"/>
      <c r="AP233" s="277"/>
      <c r="AQ233" s="277"/>
      <c r="AR233" s="277"/>
      <c r="AS233" s="277"/>
      <c r="AT233" s="277"/>
      <c r="AU233" s="277"/>
      <c r="AV233" s="277"/>
      <c r="AW233" s="277"/>
      <c r="AX233" s="277"/>
      <c r="AY233" s="277"/>
      <c r="AZ233" s="277"/>
      <c r="BA233" s="277"/>
      <c r="BB233" s="277"/>
      <c r="BC233" s="277"/>
      <c r="BD233" s="277"/>
      <c r="BE233" s="277"/>
      <c r="BF233" s="277"/>
      <c r="BG233" s="277"/>
      <c r="BH233" s="277"/>
      <c r="BI233" s="277"/>
      <c r="BJ233" s="277"/>
      <c r="BK233" s="277"/>
      <c r="BL233" s="277"/>
      <c r="BM233" s="277"/>
      <c r="BN233" s="277"/>
      <c r="BO233" s="277"/>
      <c r="BP233" s="277"/>
    </row>
    <row r="234" spans="1:68" s="32" customFormat="1" x14ac:dyDescent="0.25">
      <c r="A234" s="313"/>
      <c r="B234" s="277"/>
      <c r="C234" s="277"/>
      <c r="D234" s="313"/>
      <c r="E234" s="313"/>
      <c r="F234" s="313"/>
      <c r="G234" s="277"/>
      <c r="H234" s="277"/>
      <c r="I234" s="277"/>
      <c r="J234" s="277"/>
      <c r="K234" s="277"/>
      <c r="L234" s="303"/>
      <c r="M234" s="345"/>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7"/>
      <c r="AY234" s="277"/>
      <c r="AZ234" s="277"/>
      <c r="BA234" s="277"/>
      <c r="BB234" s="277"/>
      <c r="BC234" s="277"/>
      <c r="BD234" s="277"/>
      <c r="BE234" s="277"/>
      <c r="BF234" s="277"/>
      <c r="BG234" s="277"/>
      <c r="BH234" s="277"/>
      <c r="BI234" s="277"/>
      <c r="BJ234" s="277"/>
      <c r="BK234" s="277"/>
      <c r="BL234" s="277"/>
      <c r="BM234" s="277"/>
      <c r="BN234" s="277"/>
      <c r="BO234" s="277"/>
      <c r="BP234" s="277"/>
    </row>
    <row r="235" spans="1:68" s="32" customFormat="1" x14ac:dyDescent="0.25">
      <c r="A235" s="313"/>
      <c r="B235" s="277"/>
      <c r="C235" s="277"/>
      <c r="D235" s="313"/>
      <c r="E235" s="313"/>
      <c r="F235" s="313"/>
      <c r="G235" s="277"/>
      <c r="H235" s="277"/>
      <c r="I235" s="277"/>
      <c r="J235" s="277"/>
      <c r="K235" s="277"/>
      <c r="L235" s="303"/>
      <c r="M235" s="345"/>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277"/>
      <c r="BP235" s="277"/>
    </row>
    <row r="236" spans="1:68" s="32" customFormat="1" x14ac:dyDescent="0.25">
      <c r="A236" s="313"/>
      <c r="B236" s="277"/>
      <c r="C236" s="277"/>
      <c r="D236" s="313"/>
      <c r="E236" s="313"/>
      <c r="F236" s="313"/>
      <c r="G236" s="277"/>
      <c r="H236" s="277"/>
      <c r="I236" s="277"/>
      <c r="J236" s="277"/>
      <c r="K236" s="277"/>
      <c r="L236" s="303"/>
      <c r="M236" s="345"/>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7"/>
      <c r="AY236" s="277"/>
      <c r="AZ236" s="277"/>
      <c r="BA236" s="277"/>
      <c r="BB236" s="277"/>
      <c r="BC236" s="277"/>
      <c r="BD236" s="277"/>
      <c r="BE236" s="277"/>
      <c r="BF236" s="277"/>
      <c r="BG236" s="277"/>
      <c r="BH236" s="277"/>
      <c r="BI236" s="277"/>
      <c r="BJ236" s="277"/>
      <c r="BK236" s="277"/>
      <c r="BL236" s="277"/>
      <c r="BM236" s="277"/>
      <c r="BN236" s="277"/>
      <c r="BO236" s="277"/>
      <c r="BP236" s="277"/>
    </row>
    <row r="237" spans="1:68" s="32" customFormat="1" x14ac:dyDescent="0.25">
      <c r="A237" s="313"/>
      <c r="B237" s="277"/>
      <c r="C237" s="277"/>
      <c r="D237" s="313"/>
      <c r="E237" s="313"/>
      <c r="F237" s="313"/>
      <c r="G237" s="277"/>
      <c r="H237" s="277"/>
      <c r="I237" s="277"/>
      <c r="J237" s="277"/>
      <c r="K237" s="277"/>
      <c r="L237" s="303"/>
      <c r="M237" s="345"/>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277"/>
      <c r="AK237" s="277"/>
      <c r="AL237" s="277"/>
      <c r="AM237" s="277"/>
      <c r="AN237" s="277"/>
      <c r="AO237" s="277"/>
      <c r="AP237" s="277"/>
      <c r="AQ237" s="277"/>
      <c r="AR237" s="277"/>
      <c r="AS237" s="277"/>
      <c r="AT237" s="277"/>
      <c r="AU237" s="277"/>
      <c r="AV237" s="277"/>
      <c r="AW237" s="277"/>
      <c r="AX237" s="277"/>
      <c r="AY237" s="277"/>
      <c r="AZ237" s="277"/>
      <c r="BA237" s="277"/>
      <c r="BB237" s="277"/>
      <c r="BC237" s="277"/>
      <c r="BD237" s="277"/>
      <c r="BE237" s="277"/>
      <c r="BF237" s="277"/>
      <c r="BG237" s="277"/>
      <c r="BH237" s="277"/>
      <c r="BI237" s="277"/>
      <c r="BJ237" s="277"/>
      <c r="BK237" s="277"/>
      <c r="BL237" s="277"/>
      <c r="BM237" s="277"/>
      <c r="BN237" s="277"/>
      <c r="BO237" s="277"/>
      <c r="BP237" s="277"/>
    </row>
    <row r="238" spans="1:68" s="32" customFormat="1" x14ac:dyDescent="0.25">
      <c r="A238" s="313"/>
      <c r="B238" s="277"/>
      <c r="C238" s="277"/>
      <c r="D238" s="313"/>
      <c r="E238" s="313"/>
      <c r="F238" s="313"/>
      <c r="G238" s="277"/>
      <c r="H238" s="277"/>
      <c r="I238" s="277"/>
      <c r="J238" s="277"/>
      <c r="K238" s="277"/>
      <c r="L238" s="303"/>
      <c r="M238" s="345"/>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7"/>
      <c r="AY238" s="277"/>
      <c r="AZ238" s="277"/>
      <c r="BA238" s="277"/>
      <c r="BB238" s="277"/>
      <c r="BC238" s="277"/>
      <c r="BD238" s="277"/>
      <c r="BE238" s="277"/>
      <c r="BF238" s="277"/>
      <c r="BG238" s="277"/>
      <c r="BH238" s="277"/>
      <c r="BI238" s="277"/>
      <c r="BJ238" s="277"/>
      <c r="BK238" s="277"/>
      <c r="BL238" s="277"/>
      <c r="BM238" s="277"/>
      <c r="BN238" s="277"/>
      <c r="BO238" s="277"/>
      <c r="BP238" s="277"/>
    </row>
  </sheetData>
  <mergeCells count="316">
    <mergeCell ref="H220:I220"/>
    <mergeCell ref="Q220:S220"/>
    <mergeCell ref="A221:C221"/>
    <mergeCell ref="H206:I206"/>
    <mergeCell ref="H211:I211"/>
    <mergeCell ref="H216:I216"/>
    <mergeCell ref="Q216:S216"/>
    <mergeCell ref="H217:I217"/>
    <mergeCell ref="Q217:S217"/>
    <mergeCell ref="H218:I218"/>
    <mergeCell ref="Q218:S218"/>
    <mergeCell ref="H219:I219"/>
    <mergeCell ref="Q219:S219"/>
    <mergeCell ref="A116:E116"/>
    <mergeCell ref="A117:E117"/>
    <mergeCell ref="A118:E118"/>
    <mergeCell ref="A119:E119"/>
    <mergeCell ref="A120:E120"/>
    <mergeCell ref="H121:I121"/>
    <mergeCell ref="H131:I131"/>
    <mergeCell ref="H136:I136"/>
    <mergeCell ref="H141:I141"/>
    <mergeCell ref="H125:I125"/>
    <mergeCell ref="H130:I130"/>
    <mergeCell ref="Q13:S13"/>
    <mergeCell ref="Q14:S14"/>
    <mergeCell ref="Q15:S15"/>
    <mergeCell ref="N115:T115"/>
    <mergeCell ref="Q106:S106"/>
    <mergeCell ref="Q107:S107"/>
    <mergeCell ref="Q108:S108"/>
    <mergeCell ref="A109:C109"/>
    <mergeCell ref="A115:J115"/>
    <mergeCell ref="Q16:S16"/>
    <mergeCell ref="Q17:S17"/>
    <mergeCell ref="Q18:S18"/>
    <mergeCell ref="Q19:S19"/>
    <mergeCell ref="Q20:S20"/>
    <mergeCell ref="Q21:S21"/>
    <mergeCell ref="Q22:S22"/>
    <mergeCell ref="Q23:S23"/>
    <mergeCell ref="Q24:S24"/>
    <mergeCell ref="Q25:S25"/>
    <mergeCell ref="Q26:S26"/>
    <mergeCell ref="Q27:S27"/>
    <mergeCell ref="Q28:S28"/>
    <mergeCell ref="Q29:S29"/>
    <mergeCell ref="Q30:S30"/>
    <mergeCell ref="N7:T7"/>
    <mergeCell ref="D3:H3"/>
    <mergeCell ref="D4:H4"/>
    <mergeCell ref="A7:E7"/>
    <mergeCell ref="F7:J7"/>
    <mergeCell ref="Q9:S9"/>
    <mergeCell ref="Q10:S10"/>
    <mergeCell ref="Q11:S11"/>
    <mergeCell ref="Q12:S12"/>
    <mergeCell ref="Q31:S31"/>
    <mergeCell ref="Q32:S32"/>
    <mergeCell ref="Q33:S33"/>
    <mergeCell ref="Q34:S34"/>
    <mergeCell ref="Q35:S35"/>
    <mergeCell ref="Q36:S36"/>
    <mergeCell ref="Q37:S37"/>
    <mergeCell ref="Q38:S38"/>
    <mergeCell ref="Q39:S39"/>
    <mergeCell ref="Q40:S40"/>
    <mergeCell ref="Q41:S41"/>
    <mergeCell ref="Q42:S42"/>
    <mergeCell ref="Q43:S43"/>
    <mergeCell ref="Q44:S44"/>
    <mergeCell ref="Q45:S45"/>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Q60:S60"/>
    <mergeCell ref="Q61:S61"/>
    <mergeCell ref="Q62:S62"/>
    <mergeCell ref="Q63:S63"/>
    <mergeCell ref="Q64:S64"/>
    <mergeCell ref="Q65:S65"/>
    <mergeCell ref="Q66:S66"/>
    <mergeCell ref="Q67:S67"/>
    <mergeCell ref="Q68:S68"/>
    <mergeCell ref="Q69:S69"/>
    <mergeCell ref="Q70:S70"/>
    <mergeCell ref="Q71:S71"/>
    <mergeCell ref="Q72:S72"/>
    <mergeCell ref="Q73:S73"/>
    <mergeCell ref="Q74:S74"/>
    <mergeCell ref="Q75:S75"/>
    <mergeCell ref="Q76:S76"/>
    <mergeCell ref="Q77:S77"/>
    <mergeCell ref="Q78:S78"/>
    <mergeCell ref="Q79:S79"/>
    <mergeCell ref="Q80:S80"/>
    <mergeCell ref="Q81:S81"/>
    <mergeCell ref="Q82:S82"/>
    <mergeCell ref="Q83:S83"/>
    <mergeCell ref="Q84:S84"/>
    <mergeCell ref="Q85:S85"/>
    <mergeCell ref="Q86:S86"/>
    <mergeCell ref="Q87:S87"/>
    <mergeCell ref="Q88:S88"/>
    <mergeCell ref="Q89:S89"/>
    <mergeCell ref="Q90:S90"/>
    <mergeCell ref="Q91:S91"/>
    <mergeCell ref="Q92:S92"/>
    <mergeCell ref="Q93:S93"/>
    <mergeCell ref="Q94:S94"/>
    <mergeCell ref="Q95:S95"/>
    <mergeCell ref="Q96:S96"/>
    <mergeCell ref="Q97:S97"/>
    <mergeCell ref="Q98:S98"/>
    <mergeCell ref="Q99:S99"/>
    <mergeCell ref="Q100:S100"/>
    <mergeCell ref="Q101:S101"/>
    <mergeCell ref="Q102:S102"/>
    <mergeCell ref="Q103:S103"/>
    <mergeCell ref="Q104:S104"/>
    <mergeCell ref="Q105:S105"/>
    <mergeCell ref="Q121:S121"/>
    <mergeCell ref="H122:I122"/>
    <mergeCell ref="Q122:S122"/>
    <mergeCell ref="H123:I123"/>
    <mergeCell ref="Q123:S123"/>
    <mergeCell ref="H124:I124"/>
    <mergeCell ref="Q124:S124"/>
    <mergeCell ref="Q125:S125"/>
    <mergeCell ref="H126:I126"/>
    <mergeCell ref="Q126:S126"/>
    <mergeCell ref="H127:I127"/>
    <mergeCell ref="Q127:S127"/>
    <mergeCell ref="H128:I128"/>
    <mergeCell ref="Q128:S128"/>
    <mergeCell ref="H129:I129"/>
    <mergeCell ref="Q129:S129"/>
    <mergeCell ref="Q130:S130"/>
    <mergeCell ref="Q131:S131"/>
    <mergeCell ref="H132:I132"/>
    <mergeCell ref="Q132:S132"/>
    <mergeCell ref="H133:I133"/>
    <mergeCell ref="Q133:S133"/>
    <mergeCell ref="H134:I134"/>
    <mergeCell ref="Q134:S134"/>
    <mergeCell ref="H135:I135"/>
    <mergeCell ref="Q135:S135"/>
    <mergeCell ref="Q136:S136"/>
    <mergeCell ref="H137:I137"/>
    <mergeCell ref="Q137:S137"/>
    <mergeCell ref="H138:I138"/>
    <mergeCell ref="Q138:S138"/>
    <mergeCell ref="H139:I139"/>
    <mergeCell ref="Q139:S139"/>
    <mergeCell ref="H140:I140"/>
    <mergeCell ref="Q140:S140"/>
    <mergeCell ref="Q141:S141"/>
    <mergeCell ref="H142:I142"/>
    <mergeCell ref="Q142:S142"/>
    <mergeCell ref="H143:I143"/>
    <mergeCell ref="Q143:S143"/>
    <mergeCell ref="H144:I144"/>
    <mergeCell ref="Q144:S144"/>
    <mergeCell ref="H145:I145"/>
    <mergeCell ref="Q145:S145"/>
    <mergeCell ref="Q146:S146"/>
    <mergeCell ref="H147:I147"/>
    <mergeCell ref="Q147:S147"/>
    <mergeCell ref="H148:I148"/>
    <mergeCell ref="Q148:S148"/>
    <mergeCell ref="H149:I149"/>
    <mergeCell ref="Q149:S149"/>
    <mergeCell ref="H150:I150"/>
    <mergeCell ref="Q150:S150"/>
    <mergeCell ref="H146:I146"/>
    <mergeCell ref="Q151:S151"/>
    <mergeCell ref="H152:I152"/>
    <mergeCell ref="Q152:S152"/>
    <mergeCell ref="H153:I153"/>
    <mergeCell ref="Q153:S153"/>
    <mergeCell ref="H154:I154"/>
    <mergeCell ref="Q154:S154"/>
    <mergeCell ref="H155:I155"/>
    <mergeCell ref="Q155:S155"/>
    <mergeCell ref="H151:I151"/>
    <mergeCell ref="Q156:S156"/>
    <mergeCell ref="H157:I157"/>
    <mergeCell ref="Q157:S157"/>
    <mergeCell ref="H158:I158"/>
    <mergeCell ref="Q158:S158"/>
    <mergeCell ref="H159:I159"/>
    <mergeCell ref="Q159:S159"/>
    <mergeCell ref="H160:I160"/>
    <mergeCell ref="Q160:S160"/>
    <mergeCell ref="H156:I156"/>
    <mergeCell ref="Q161:S161"/>
    <mergeCell ref="H162:I162"/>
    <mergeCell ref="Q162:S162"/>
    <mergeCell ref="H163:I163"/>
    <mergeCell ref="Q163:S163"/>
    <mergeCell ref="H164:I164"/>
    <mergeCell ref="Q164:S164"/>
    <mergeCell ref="H165:I165"/>
    <mergeCell ref="Q165:S165"/>
    <mergeCell ref="H161:I161"/>
    <mergeCell ref="Q166:S166"/>
    <mergeCell ref="H167:I167"/>
    <mergeCell ref="Q167:S167"/>
    <mergeCell ref="H168:I168"/>
    <mergeCell ref="Q168:S168"/>
    <mergeCell ref="H169:I169"/>
    <mergeCell ref="Q169:S169"/>
    <mergeCell ref="H170:I170"/>
    <mergeCell ref="Q170:S170"/>
    <mergeCell ref="H166:I166"/>
    <mergeCell ref="Q171:S171"/>
    <mergeCell ref="H172:I172"/>
    <mergeCell ref="Q172:S172"/>
    <mergeCell ref="H173:I173"/>
    <mergeCell ref="Q173:S173"/>
    <mergeCell ref="H174:I174"/>
    <mergeCell ref="Q174:S174"/>
    <mergeCell ref="H175:I175"/>
    <mergeCell ref="Q175:S175"/>
    <mergeCell ref="H171:I171"/>
    <mergeCell ref="Q176:S176"/>
    <mergeCell ref="H177:I177"/>
    <mergeCell ref="Q177:S177"/>
    <mergeCell ref="H178:I178"/>
    <mergeCell ref="Q178:S178"/>
    <mergeCell ref="H179:I179"/>
    <mergeCell ref="Q179:S179"/>
    <mergeCell ref="H180:I180"/>
    <mergeCell ref="Q180:S180"/>
    <mergeCell ref="H176:I176"/>
    <mergeCell ref="Q181:S181"/>
    <mergeCell ref="H182:I182"/>
    <mergeCell ref="Q182:S182"/>
    <mergeCell ref="H183:I183"/>
    <mergeCell ref="Q183:S183"/>
    <mergeCell ref="H184:I184"/>
    <mergeCell ref="Q184:S184"/>
    <mergeCell ref="H185:I185"/>
    <mergeCell ref="Q185:S185"/>
    <mergeCell ref="H181:I181"/>
    <mergeCell ref="Q186:S186"/>
    <mergeCell ref="H187:I187"/>
    <mergeCell ref="Q187:S187"/>
    <mergeCell ref="H188:I188"/>
    <mergeCell ref="Q188:S188"/>
    <mergeCell ref="H189:I189"/>
    <mergeCell ref="Q189:S189"/>
    <mergeCell ref="H190:I190"/>
    <mergeCell ref="Q190:S190"/>
    <mergeCell ref="H186:I186"/>
    <mergeCell ref="Q191:S191"/>
    <mergeCell ref="H192:I192"/>
    <mergeCell ref="Q192:S192"/>
    <mergeCell ref="H193:I193"/>
    <mergeCell ref="Q193:S193"/>
    <mergeCell ref="H194:I194"/>
    <mergeCell ref="Q194:S194"/>
    <mergeCell ref="H195:I195"/>
    <mergeCell ref="Q195:S195"/>
    <mergeCell ref="H191:I191"/>
    <mergeCell ref="Q203:S203"/>
    <mergeCell ref="H204:I204"/>
    <mergeCell ref="Q204:S204"/>
    <mergeCell ref="H205:I205"/>
    <mergeCell ref="Q205:S205"/>
    <mergeCell ref="Q196:S196"/>
    <mergeCell ref="H197:I197"/>
    <mergeCell ref="Q197:S197"/>
    <mergeCell ref="H198:I198"/>
    <mergeCell ref="Q198:S198"/>
    <mergeCell ref="H199:I199"/>
    <mergeCell ref="Q199:S199"/>
    <mergeCell ref="H200:I200"/>
    <mergeCell ref="Q200:S200"/>
    <mergeCell ref="H196:I196"/>
    <mergeCell ref="H201:I201"/>
    <mergeCell ref="I226:J226"/>
    <mergeCell ref="A8:H8"/>
    <mergeCell ref="Q211:S211"/>
    <mergeCell ref="H212:I212"/>
    <mergeCell ref="Q212:S212"/>
    <mergeCell ref="H213:I213"/>
    <mergeCell ref="Q213:S213"/>
    <mergeCell ref="H214:I214"/>
    <mergeCell ref="Q214:S214"/>
    <mergeCell ref="H215:I215"/>
    <mergeCell ref="Q215:S215"/>
    <mergeCell ref="Q206:S206"/>
    <mergeCell ref="H207:I207"/>
    <mergeCell ref="Q207:S207"/>
    <mergeCell ref="H208:I208"/>
    <mergeCell ref="Q208:S208"/>
    <mergeCell ref="H209:I209"/>
    <mergeCell ref="Q209:S209"/>
    <mergeCell ref="H210:I210"/>
    <mergeCell ref="Q210:S210"/>
    <mergeCell ref="Q201:S201"/>
    <mergeCell ref="H202:I202"/>
    <mergeCell ref="Q202:S202"/>
    <mergeCell ref="H203:I203"/>
  </mergeCells>
  <conditionalFormatting sqref="A122:H220">
    <cfRule type="expression" dxfId="33" priority="1">
      <formula>MOD(ROW(),2)=0</formula>
    </cfRule>
  </conditionalFormatting>
  <conditionalFormatting sqref="B10:C99 A10:A108 C108:D108">
    <cfRule type="expression" dxfId="32" priority="5">
      <formula>MOD(ROW(),2)=0</formula>
    </cfRule>
  </conditionalFormatting>
  <conditionalFormatting sqref="C100:C107">
    <cfRule type="expression" dxfId="31" priority="3">
      <formula>MOD(ROW(),2)=0</formula>
    </cfRule>
  </conditionalFormatting>
  <conditionalFormatting sqref="D10:D107 B100:B108">
    <cfRule type="expression" dxfId="30" priority="4">
      <formula>MOD(ROW(),2)=0</formula>
    </cfRule>
  </conditionalFormatting>
  <conditionalFormatting sqref="E10:J108 J122:J220">
    <cfRule type="expression" dxfId="29" priority="2">
      <formula>MOD(ROW(),2)=0</formula>
    </cfRule>
  </conditionalFormatting>
  <dataValidations count="18">
    <dataValidation type="list" allowBlank="1" showInputMessage="1" showErrorMessage="1" promptTitle="Subsistance costs (overseas)" prompt="Select the appropriate expenditure incurred and paid in Euro." sqref="J10:J108" xr:uid="{C1CA7122-0C5F-44AC-9289-790DCFFFF1AE}">
      <formula1>"60, 200, 260"</formula1>
    </dataValidation>
    <dataValidation type="list" allowBlank="1" showInputMessage="1" showErrorMessage="1" promptTitle="Subsistance costs (overseas)" prompt="Select the appropriate expenditure incurred and paid in Euro." sqref="J122:J220" xr:uid="{CAB68A9D-FF87-491C-9662-B08E088B103C}">
      <formula1>"60, 150, 210"</formula1>
    </dataValidation>
    <dataValidation allowBlank="1" showInputMessage="1" showErrorMessage="1" promptTitle="Journey Description" prompt="Provide the starting point, midpoint (if applicable) end point and reason for your journey e.g. Office HQ to Enterprise Ireland HQ, dublin to attend seminar X. " sqref="C121" xr:uid="{58909BBA-9E5C-4183-A790-0F85E80916BE}"/>
    <dataValidation allowBlank="1" showInputMessage="1" showErrorMessage="1" prompt="Insert the the expenditure incurred and paid by the grantee company." sqref="E10:E108" xr:uid="{2B9CA08E-E012-4FC7-A0C8-8049DD74EB79}"/>
    <dataValidation type="list" allowBlank="1" showInputMessage="1" showErrorMessage="1" sqref="D10:D108" xr:uid="{C8362836-2B5A-47ED-A13A-8A94450A0547}">
      <formula1>"Select, Flight, Ferry, Rail, Car Hire"</formula1>
    </dataValidation>
    <dataValidation allowBlank="1" showInputMessage="1" showErrorMessage="1" prompt="For each employee listed we will require 1) a payslip relating to the period of the claim and 2) a proof of payment i.e. bank statement." sqref="B10:B108 B122:B220" xr:uid="{DB6B2CAD-8B02-4C1E-9CB4-4482695CCD00}"/>
    <dataValidation allowBlank="1" showInputMessage="1" showErrorMessage="1" promptTitle="Subsistence Calculation" sqref="J121 J9" xr:uid="{AE96E166-E9CE-4D3D-9777-3E7FA872068E}"/>
    <dataValidation allowBlank="1" showInputMessage="1" showErrorMessage="1" promptTitle="Arrival Time" prompt="The time of arrival back in Ireland e.g. 21:30:00" sqref="I9" xr:uid="{6069F382-D72C-4246-9C70-D61E6DF230B1}"/>
    <dataValidation allowBlank="1" showInputMessage="1" showErrorMessage="1" promptTitle="Departure Date" prompt="The date of Departure from Ireland e.g. 12/07/2024" sqref="F9 F121" xr:uid="{0C79D752-2D28-474E-8AB3-C5CCB82A2B11}"/>
    <dataValidation allowBlank="1" showInputMessage="1" showErrorMessage="1" promptTitle="Departure Time" prompt="The time of departure from Ireland on 24 hour clock  e.g 13:00:00" sqref="G9" xr:uid="{190DEB79-E5B8-4AD3-9800-45105A7EC312}"/>
    <dataValidation allowBlank="1" showInputMessage="1" showErrorMessage="1" promptTitle="Date of Arrival" prompt="The date of arrival back in Ireland e.g. 15/07/2024" sqref="H9 G121" xr:uid="{DCCD6158-58AC-450E-8B51-9F71AC13C903}"/>
    <dataValidation allowBlank="1" showInputMessage="1" showErrorMessage="1" prompt="This Item Number and document Type should be written on all supporting documents for cross referencing purposes." sqref="A10:A108 A122:A220" xr:uid="{59E99344-EF6B-4217-94DD-24288DA24EDE}"/>
    <dataValidation allowBlank="1" showInputMessage="1" showErrorMessage="1" prompt="Insert unique client identifier to cross reference attached document" sqref="A109:A110 A221:A224" xr:uid="{4E921A8A-F0ED-4C6F-A178-23EC23F9C59D}"/>
    <dataValidation type="list" allowBlank="1" showInputMessage="1" showErrorMessage="1" promptTitle="Travel Type" prompt="Select travel type from the drop down list e.g Car Hire" sqref="D9" xr:uid="{0512B51B-435F-42BB-A81B-C4CE26C80451}">
      <formula1>"Select, Flight, Ferry, Rail, Car Hire"</formula1>
    </dataValidation>
    <dataValidation allowBlank="1" showInputMessage="1" showErrorMessage="1" promptTitle="Item Number" prompt="This Item Number and document Type should be written on all supporting documents for cross referencing purposes." sqref="A121 A9" xr:uid="{DF1C9A83-66CD-49EB-911E-700BA4DA8AB5}"/>
    <dataValidation allowBlank="1" showInputMessage="1" showErrorMessage="1" promptTitle="Cost" prompt="Insert the the expenditure incurred and paid by the grantee company." sqref="E9 E121" xr:uid="{BABEE1E8-ABA3-428D-A686-64ECC0E0B83E}"/>
    <dataValidation allowBlank="1" showInputMessage="1" showErrorMessage="1" promptTitle="Employee Name" prompt="First Name &amp; Surname of grantee company employee e.g. John Smith" sqref="B121 B9" xr:uid="{9563ED92-06E2-49D9-ADCC-8B83E2675CBA}"/>
    <dataValidation allowBlank="1" showInputMessage="1" showErrorMessage="1" promptTitle="Journey Description" prompt="Provide the starting point, midpoint (if applicable) end point and reason for your journey e.g. Hollyhead to Harrow London to discuss Market opportunity with Engineering company." sqref="C9" xr:uid="{729576E2-A3A1-4978-A10F-53348E087DFF}"/>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D2B-F8D5-40FE-AD5C-7C6F03FD44CF}">
  <sheetPr>
    <tabColor rgb="FFFFC000"/>
    <pageSetUpPr fitToPage="1"/>
  </sheetPr>
  <dimension ref="B1:S55"/>
  <sheetViews>
    <sheetView showGridLines="0" zoomScaleNormal="100" workbookViewId="0">
      <selection activeCell="S4" sqref="S4"/>
    </sheetView>
  </sheetViews>
  <sheetFormatPr defaultColWidth="9.140625" defaultRowHeight="15" x14ac:dyDescent="0.25"/>
  <cols>
    <col min="1" max="1" width="1.7109375" style="32" customWidth="1"/>
    <col min="2" max="2" width="7.7109375" style="124" customWidth="1"/>
    <col min="3" max="3" width="14.28515625" style="32" customWidth="1"/>
    <col min="4" max="5" width="13.85546875" style="124" customWidth="1"/>
    <col min="6" max="6" width="30.28515625" style="32" customWidth="1"/>
    <col min="7" max="7" width="20.28515625" style="124" customWidth="1"/>
    <col min="8" max="8" width="15.7109375" style="32" customWidth="1"/>
    <col min="9" max="9" width="14.28515625" style="32" customWidth="1"/>
    <col min="10" max="10" width="8.42578125" style="32" customWidth="1"/>
    <col min="11" max="12" width="2.7109375" style="32" customWidth="1"/>
    <col min="13" max="13" width="6.42578125" style="32" customWidth="1"/>
    <col min="14" max="14" width="18.28515625" style="32" customWidth="1"/>
    <col min="15" max="15" width="19.28515625" style="32" customWidth="1"/>
    <col min="16" max="16" width="20.140625" style="32" customWidth="1"/>
    <col min="17" max="19" width="20.7109375" style="32" customWidth="1"/>
    <col min="20" max="16384" width="9.140625" style="32"/>
  </cols>
  <sheetData>
    <row r="1" spans="2:18" ht="210" customHeight="1" x14ac:dyDescent="0.25"/>
    <row r="2" spans="2:18" ht="19.899999999999999" customHeight="1" x14ac:dyDescent="0.25">
      <c r="C2" s="609" t="s">
        <v>96</v>
      </c>
      <c r="D2" s="610"/>
      <c r="E2" s="611"/>
      <c r="F2" s="607" t="str">
        <f>IF('Claim Summary'!$C$5&lt;&gt;"",'Claim Summary'!$C$5,"")</f>
        <v/>
      </c>
      <c r="G2" s="608"/>
    </row>
    <row r="3" spans="2:18" ht="19.899999999999999" customHeight="1" x14ac:dyDescent="0.25">
      <c r="C3" s="609" t="s">
        <v>97</v>
      </c>
      <c r="D3" s="610"/>
      <c r="E3" s="611"/>
      <c r="F3" s="607" t="str">
        <f>IF('Claim Summary'!$C$10&lt;&gt;0,'Claim Summary'!$C$10,"")</f>
        <v/>
      </c>
      <c r="G3" s="608"/>
    </row>
    <row r="4" spans="2:18" ht="15" customHeight="1" x14ac:dyDescent="0.25">
      <c r="C4" s="91"/>
      <c r="D4" s="92"/>
      <c r="E4" s="92"/>
    </row>
    <row r="5" spans="2:18" ht="15" customHeight="1" x14ac:dyDescent="0.25">
      <c r="K5" s="204"/>
    </row>
    <row r="6" spans="2:18" s="210" customFormat="1" ht="25.15" customHeight="1" x14ac:dyDescent="0.25">
      <c r="B6" s="603" t="s">
        <v>167</v>
      </c>
      <c r="C6" s="603"/>
      <c r="D6" s="603"/>
      <c r="E6" s="603"/>
      <c r="F6" s="603"/>
      <c r="G6" s="603"/>
      <c r="H6" s="603"/>
      <c r="I6" s="603"/>
      <c r="K6" s="211"/>
      <c r="L6" s="125"/>
      <c r="N6" s="621" t="s">
        <v>122</v>
      </c>
      <c r="O6" s="621"/>
      <c r="P6" s="621"/>
      <c r="Q6" s="621"/>
      <c r="R6" s="562"/>
    </row>
    <row r="7" spans="2:18" s="212" customFormat="1" ht="15.75" customHeight="1" x14ac:dyDescent="0.25">
      <c r="B7" s="604" t="s">
        <v>168</v>
      </c>
      <c r="C7" s="604"/>
      <c r="D7" s="604"/>
      <c r="E7" s="604"/>
      <c r="F7" s="604"/>
      <c r="G7" s="604"/>
      <c r="H7" s="604"/>
      <c r="I7" s="604"/>
      <c r="K7" s="214"/>
      <c r="L7" s="213"/>
    </row>
    <row r="8" spans="2:18" s="212" customFormat="1" ht="15.75" customHeight="1" x14ac:dyDescent="0.25">
      <c r="B8" s="604" t="s">
        <v>124</v>
      </c>
      <c r="C8" s="604"/>
      <c r="D8" s="604"/>
      <c r="E8" s="604"/>
      <c r="F8" s="604"/>
      <c r="G8" s="604"/>
      <c r="H8" s="604"/>
      <c r="I8" s="604"/>
      <c r="K8" s="214"/>
      <c r="L8" s="213"/>
    </row>
    <row r="9" spans="2:18" s="212" customFormat="1" ht="25.15" customHeight="1" x14ac:dyDescent="0.25">
      <c r="B9" s="612" t="s">
        <v>169</v>
      </c>
      <c r="C9" s="612"/>
      <c r="D9" s="612"/>
      <c r="E9" s="612"/>
      <c r="F9" s="612"/>
      <c r="G9" s="612"/>
      <c r="H9" s="612"/>
      <c r="I9" s="612"/>
      <c r="K9" s="214"/>
      <c r="L9" s="213"/>
    </row>
    <row r="10" spans="2:18" ht="48.75" customHeight="1" x14ac:dyDescent="0.25">
      <c r="B10" s="173" t="s">
        <v>87</v>
      </c>
      <c r="C10" s="283" t="s">
        <v>244</v>
      </c>
      <c r="D10" s="618" t="s">
        <v>170</v>
      </c>
      <c r="E10" s="622"/>
      <c r="F10" s="383" t="s">
        <v>171</v>
      </c>
      <c r="G10" s="348" t="s">
        <v>9</v>
      </c>
      <c r="H10" s="349" t="s">
        <v>10</v>
      </c>
      <c r="I10" s="348" t="s">
        <v>172</v>
      </c>
      <c r="K10" s="215"/>
      <c r="L10" s="122"/>
      <c r="N10" s="183" t="s">
        <v>248</v>
      </c>
      <c r="O10" s="183" t="s">
        <v>173</v>
      </c>
      <c r="P10" s="183" t="s">
        <v>131</v>
      </c>
      <c r="Q10" s="613" t="s">
        <v>129</v>
      </c>
      <c r="R10" s="614"/>
    </row>
    <row r="11" spans="2:18" x14ac:dyDescent="0.25">
      <c r="B11" s="461">
        <v>401</v>
      </c>
      <c r="C11" s="457"/>
      <c r="D11" s="623"/>
      <c r="E11" s="617"/>
      <c r="F11" s="381"/>
      <c r="G11" s="216"/>
      <c r="H11" s="217"/>
      <c r="I11" s="218">
        <v>0</v>
      </c>
      <c r="K11" s="219"/>
      <c r="L11" s="126"/>
      <c r="N11" s="190">
        <f t="shared" ref="N11:N20" si="0">I11</f>
        <v>0</v>
      </c>
      <c r="O11" s="191">
        <v>0</v>
      </c>
      <c r="P11" s="190">
        <f>N11-O11</f>
        <v>0</v>
      </c>
      <c r="Q11" s="605"/>
      <c r="R11" s="606"/>
    </row>
    <row r="12" spans="2:18" ht="15" customHeight="1" x14ac:dyDescent="0.25">
      <c r="B12" s="461">
        <v>402</v>
      </c>
      <c r="C12" s="457"/>
      <c r="D12" s="624"/>
      <c r="E12" s="620"/>
      <c r="F12" s="381"/>
      <c r="G12" s="216"/>
      <c r="H12" s="217"/>
      <c r="I12" s="218">
        <v>0</v>
      </c>
      <c r="K12" s="219"/>
      <c r="L12" s="126"/>
      <c r="N12" s="190">
        <f t="shared" si="0"/>
        <v>0</v>
      </c>
      <c r="O12" s="191">
        <v>0</v>
      </c>
      <c r="P12" s="190">
        <f t="shared" ref="P12:P20" si="1">N12-O12</f>
        <v>0</v>
      </c>
      <c r="Q12" s="605"/>
      <c r="R12" s="606"/>
    </row>
    <row r="13" spans="2:18" x14ac:dyDescent="0.25">
      <c r="B13" s="461">
        <v>403</v>
      </c>
      <c r="C13" s="457"/>
      <c r="D13" s="623"/>
      <c r="E13" s="617"/>
      <c r="F13" s="381"/>
      <c r="G13" s="216"/>
      <c r="H13" s="217"/>
      <c r="I13" s="218">
        <v>0</v>
      </c>
      <c r="K13" s="219"/>
      <c r="L13" s="126"/>
      <c r="N13" s="190">
        <f t="shared" si="0"/>
        <v>0</v>
      </c>
      <c r="O13" s="191">
        <v>0</v>
      </c>
      <c r="P13" s="190">
        <f t="shared" si="1"/>
        <v>0</v>
      </c>
      <c r="Q13" s="605"/>
      <c r="R13" s="606"/>
    </row>
    <row r="14" spans="2:18" x14ac:dyDescent="0.25">
      <c r="B14" s="461">
        <v>404</v>
      </c>
      <c r="C14" s="457"/>
      <c r="D14" s="624"/>
      <c r="E14" s="620"/>
      <c r="F14" s="381"/>
      <c r="G14" s="216"/>
      <c r="H14" s="217"/>
      <c r="I14" s="218">
        <v>0</v>
      </c>
      <c r="K14" s="219"/>
      <c r="L14" s="126"/>
      <c r="N14" s="190">
        <f t="shared" si="0"/>
        <v>0</v>
      </c>
      <c r="O14" s="191">
        <v>0</v>
      </c>
      <c r="P14" s="190">
        <f t="shared" si="1"/>
        <v>0</v>
      </c>
      <c r="Q14" s="605"/>
      <c r="R14" s="606"/>
    </row>
    <row r="15" spans="2:18" x14ac:dyDescent="0.25">
      <c r="B15" s="461">
        <v>405</v>
      </c>
      <c r="C15" s="457"/>
      <c r="D15" s="623"/>
      <c r="E15" s="617"/>
      <c r="F15" s="381"/>
      <c r="G15" s="216"/>
      <c r="H15" s="217"/>
      <c r="I15" s="218">
        <v>0</v>
      </c>
      <c r="J15" s="220"/>
      <c r="K15" s="219"/>
      <c r="L15" s="126"/>
      <c r="N15" s="190">
        <f t="shared" si="0"/>
        <v>0</v>
      </c>
      <c r="O15" s="191">
        <v>0</v>
      </c>
      <c r="P15" s="190">
        <f t="shared" si="1"/>
        <v>0</v>
      </c>
      <c r="Q15" s="605"/>
      <c r="R15" s="606"/>
    </row>
    <row r="16" spans="2:18" x14ac:dyDescent="0.25">
      <c r="B16" s="461">
        <v>406</v>
      </c>
      <c r="C16" s="457"/>
      <c r="D16" s="624"/>
      <c r="E16" s="620"/>
      <c r="F16" s="381"/>
      <c r="G16" s="216"/>
      <c r="H16" s="217"/>
      <c r="I16" s="218">
        <v>0</v>
      </c>
      <c r="J16" s="220"/>
      <c r="K16" s="219"/>
      <c r="L16" s="126"/>
      <c r="N16" s="190">
        <f t="shared" si="0"/>
        <v>0</v>
      </c>
      <c r="O16" s="191">
        <v>0</v>
      </c>
      <c r="P16" s="190">
        <f t="shared" si="1"/>
        <v>0</v>
      </c>
      <c r="Q16" s="605"/>
      <c r="R16" s="606"/>
    </row>
    <row r="17" spans="2:18" x14ac:dyDescent="0.25">
      <c r="B17" s="461">
        <v>407</v>
      </c>
      <c r="C17" s="457"/>
      <c r="D17" s="623"/>
      <c r="E17" s="617"/>
      <c r="F17" s="381"/>
      <c r="G17" s="216"/>
      <c r="H17" s="217"/>
      <c r="I17" s="218">
        <v>0</v>
      </c>
      <c r="K17" s="219"/>
      <c r="L17" s="126"/>
      <c r="N17" s="190">
        <f t="shared" si="0"/>
        <v>0</v>
      </c>
      <c r="O17" s="191">
        <v>0</v>
      </c>
      <c r="P17" s="190">
        <f t="shared" si="1"/>
        <v>0</v>
      </c>
      <c r="Q17" s="605"/>
      <c r="R17" s="606"/>
    </row>
    <row r="18" spans="2:18" x14ac:dyDescent="0.25">
      <c r="B18" s="461">
        <v>408</v>
      </c>
      <c r="C18" s="457"/>
      <c r="D18" s="624"/>
      <c r="E18" s="620"/>
      <c r="F18" s="381"/>
      <c r="G18" s="216"/>
      <c r="H18" s="217"/>
      <c r="I18" s="218">
        <v>0</v>
      </c>
      <c r="K18" s="219"/>
      <c r="L18" s="126"/>
      <c r="N18" s="190">
        <f t="shared" si="0"/>
        <v>0</v>
      </c>
      <c r="O18" s="191">
        <v>0</v>
      </c>
      <c r="P18" s="190">
        <f t="shared" si="1"/>
        <v>0</v>
      </c>
      <c r="Q18" s="605"/>
      <c r="R18" s="606"/>
    </row>
    <row r="19" spans="2:18" x14ac:dyDescent="0.25">
      <c r="B19" s="461">
        <v>409</v>
      </c>
      <c r="C19" s="457"/>
      <c r="D19" s="623"/>
      <c r="E19" s="617"/>
      <c r="F19" s="381"/>
      <c r="G19" s="216"/>
      <c r="H19" s="217"/>
      <c r="I19" s="218">
        <v>0</v>
      </c>
      <c r="K19" s="219"/>
      <c r="L19" s="126"/>
      <c r="N19" s="190">
        <f t="shared" si="0"/>
        <v>0</v>
      </c>
      <c r="O19" s="191">
        <v>0</v>
      </c>
      <c r="P19" s="190">
        <f t="shared" si="1"/>
        <v>0</v>
      </c>
      <c r="Q19" s="605"/>
      <c r="R19" s="606"/>
    </row>
    <row r="20" spans="2:18" x14ac:dyDescent="0.25">
      <c r="B20" s="461">
        <v>410</v>
      </c>
      <c r="C20" s="457"/>
      <c r="D20" s="624"/>
      <c r="E20" s="620"/>
      <c r="F20" s="381"/>
      <c r="G20" s="216"/>
      <c r="H20" s="217"/>
      <c r="I20" s="218">
        <v>0</v>
      </c>
      <c r="K20" s="219"/>
      <c r="L20" s="126"/>
      <c r="N20" s="190">
        <f t="shared" si="0"/>
        <v>0</v>
      </c>
      <c r="O20" s="191">
        <v>0</v>
      </c>
      <c r="P20" s="190">
        <f t="shared" si="1"/>
        <v>0</v>
      </c>
      <c r="Q20" s="605"/>
      <c r="R20" s="606"/>
    </row>
    <row r="21" spans="2:18" s="335" customFormat="1" x14ac:dyDescent="0.25">
      <c r="B21" s="124"/>
      <c r="K21" s="219"/>
      <c r="L21" s="126"/>
    </row>
    <row r="22" spans="2:18" ht="14.25" customHeight="1" x14ac:dyDescent="0.25">
      <c r="C22" s="335"/>
      <c r="D22" s="335"/>
      <c r="E22" s="335"/>
      <c r="F22" s="335"/>
      <c r="G22" s="335"/>
      <c r="H22" s="335"/>
      <c r="I22" s="335"/>
      <c r="K22" s="219"/>
      <c r="L22" s="126"/>
      <c r="M22" s="207" t="s">
        <v>138</v>
      </c>
      <c r="N22" s="208">
        <f>SUM(N11:N20)</f>
        <v>0</v>
      </c>
      <c r="O22" s="208">
        <f>SUM(O10:O20)</f>
        <v>0</v>
      </c>
      <c r="P22" s="208">
        <f>SUM(P11:P20)</f>
        <v>0</v>
      </c>
      <c r="Q22" s="335"/>
      <c r="R22" s="335"/>
    </row>
    <row r="23" spans="2:18" ht="34.9" customHeight="1" x14ac:dyDescent="0.25">
      <c r="B23" s="612" t="s">
        <v>174</v>
      </c>
      <c r="C23" s="612"/>
      <c r="D23" s="612"/>
      <c r="E23" s="612"/>
      <c r="F23" s="612"/>
      <c r="G23" s="612"/>
      <c r="H23" s="612"/>
      <c r="I23" s="612"/>
      <c r="K23" s="215"/>
      <c r="L23" s="122"/>
    </row>
    <row r="24" spans="2:18" ht="45" x14ac:dyDescent="0.25">
      <c r="B24" s="173" t="s">
        <v>87</v>
      </c>
      <c r="C24" s="283" t="s">
        <v>244</v>
      </c>
      <c r="D24" s="618" t="s">
        <v>175</v>
      </c>
      <c r="E24" s="619"/>
      <c r="F24" s="620"/>
      <c r="G24" s="348" t="s">
        <v>9</v>
      </c>
      <c r="H24" s="349" t="s">
        <v>10</v>
      </c>
      <c r="I24" s="348" t="s">
        <v>172</v>
      </c>
      <c r="K24" s="219"/>
      <c r="L24" s="126"/>
      <c r="N24" s="183" t="s">
        <v>248</v>
      </c>
      <c r="O24" s="183" t="s">
        <v>173</v>
      </c>
      <c r="P24" s="183" t="s">
        <v>131</v>
      </c>
      <c r="Q24" s="613" t="s">
        <v>129</v>
      </c>
      <c r="R24" s="614"/>
    </row>
    <row r="25" spans="2:18" x14ac:dyDescent="0.25">
      <c r="B25" s="461">
        <v>411</v>
      </c>
      <c r="C25" s="458"/>
      <c r="D25" s="615"/>
      <c r="E25" s="616"/>
      <c r="F25" s="617"/>
      <c r="G25" s="216"/>
      <c r="H25" s="217"/>
      <c r="I25" s="218">
        <v>0</v>
      </c>
      <c r="K25" s="219"/>
      <c r="L25" s="126"/>
      <c r="N25" s="190">
        <f t="shared" ref="N25:N34" si="2">I25</f>
        <v>0</v>
      </c>
      <c r="O25" s="191">
        <v>0</v>
      </c>
      <c r="P25" s="190">
        <f>N25-O25</f>
        <v>0</v>
      </c>
      <c r="Q25" s="605"/>
      <c r="R25" s="606"/>
    </row>
    <row r="26" spans="2:18" x14ac:dyDescent="0.25">
      <c r="B26" s="461">
        <v>412</v>
      </c>
      <c r="C26" s="457"/>
      <c r="D26" s="615"/>
      <c r="E26" s="616"/>
      <c r="F26" s="617"/>
      <c r="G26" s="216"/>
      <c r="H26" s="217"/>
      <c r="I26" s="218">
        <v>0</v>
      </c>
      <c r="K26" s="219"/>
      <c r="L26" s="126"/>
      <c r="N26" s="190">
        <f t="shared" si="2"/>
        <v>0</v>
      </c>
      <c r="O26" s="191">
        <v>0</v>
      </c>
      <c r="P26" s="190">
        <f t="shared" ref="P26:P34" si="3">N26-O26</f>
        <v>0</v>
      </c>
      <c r="Q26" s="605"/>
      <c r="R26" s="606"/>
    </row>
    <row r="27" spans="2:18" x14ac:dyDescent="0.25">
      <c r="B27" s="461">
        <v>413</v>
      </c>
      <c r="C27" s="457"/>
      <c r="D27" s="615"/>
      <c r="E27" s="616"/>
      <c r="F27" s="617"/>
      <c r="G27" s="216"/>
      <c r="H27" s="217"/>
      <c r="I27" s="218">
        <v>0</v>
      </c>
      <c r="K27" s="219"/>
      <c r="L27" s="126"/>
      <c r="N27" s="190">
        <f t="shared" si="2"/>
        <v>0</v>
      </c>
      <c r="O27" s="191">
        <v>0</v>
      </c>
      <c r="P27" s="190">
        <f t="shared" si="3"/>
        <v>0</v>
      </c>
      <c r="Q27" s="605"/>
      <c r="R27" s="606"/>
    </row>
    <row r="28" spans="2:18" x14ac:dyDescent="0.25">
      <c r="B28" s="461">
        <v>414</v>
      </c>
      <c r="C28" s="457"/>
      <c r="D28" s="615"/>
      <c r="E28" s="616"/>
      <c r="F28" s="617"/>
      <c r="G28" s="216"/>
      <c r="H28" s="217"/>
      <c r="I28" s="218">
        <v>0</v>
      </c>
      <c r="K28" s="219"/>
      <c r="L28" s="126"/>
      <c r="N28" s="190">
        <f t="shared" si="2"/>
        <v>0</v>
      </c>
      <c r="O28" s="191">
        <v>0</v>
      </c>
      <c r="P28" s="190">
        <f t="shared" si="3"/>
        <v>0</v>
      </c>
      <c r="Q28" s="605"/>
      <c r="R28" s="606"/>
    </row>
    <row r="29" spans="2:18" ht="15" customHeight="1" x14ac:dyDescent="0.25">
      <c r="B29" s="461">
        <v>415</v>
      </c>
      <c r="C29" s="457"/>
      <c r="D29" s="615"/>
      <c r="E29" s="616"/>
      <c r="F29" s="617"/>
      <c r="G29" s="216"/>
      <c r="H29" s="217"/>
      <c r="I29" s="218">
        <v>0</v>
      </c>
      <c r="J29" s="220"/>
      <c r="K29" s="219"/>
      <c r="L29" s="126"/>
      <c r="N29" s="190">
        <f t="shared" si="2"/>
        <v>0</v>
      </c>
      <c r="O29" s="191">
        <v>0</v>
      </c>
      <c r="P29" s="190">
        <f t="shared" si="3"/>
        <v>0</v>
      </c>
      <c r="Q29" s="605"/>
      <c r="R29" s="606"/>
    </row>
    <row r="30" spans="2:18" x14ac:dyDescent="0.25">
      <c r="B30" s="461">
        <v>416</v>
      </c>
      <c r="C30" s="457"/>
      <c r="D30" s="615"/>
      <c r="E30" s="616"/>
      <c r="F30" s="617"/>
      <c r="G30" s="216"/>
      <c r="H30" s="217"/>
      <c r="I30" s="218">
        <v>0</v>
      </c>
      <c r="K30" s="219"/>
      <c r="L30" s="126"/>
      <c r="N30" s="190">
        <f t="shared" si="2"/>
        <v>0</v>
      </c>
      <c r="O30" s="191">
        <v>0</v>
      </c>
      <c r="P30" s="190">
        <f t="shared" si="3"/>
        <v>0</v>
      </c>
      <c r="Q30" s="605"/>
      <c r="R30" s="606"/>
    </row>
    <row r="31" spans="2:18" x14ac:dyDescent="0.25">
      <c r="B31" s="461">
        <v>417</v>
      </c>
      <c r="C31" s="457"/>
      <c r="D31" s="615"/>
      <c r="E31" s="616"/>
      <c r="F31" s="617"/>
      <c r="G31" s="216"/>
      <c r="H31" s="217"/>
      <c r="I31" s="218">
        <v>0</v>
      </c>
      <c r="K31" s="219"/>
      <c r="L31" s="126"/>
      <c r="N31" s="190">
        <f t="shared" si="2"/>
        <v>0</v>
      </c>
      <c r="O31" s="191">
        <v>0</v>
      </c>
      <c r="P31" s="190">
        <f t="shared" si="3"/>
        <v>0</v>
      </c>
      <c r="Q31" s="605"/>
      <c r="R31" s="606"/>
    </row>
    <row r="32" spans="2:18" x14ac:dyDescent="0.25">
      <c r="B32" s="461">
        <v>418</v>
      </c>
      <c r="C32" s="457"/>
      <c r="D32" s="615"/>
      <c r="E32" s="616"/>
      <c r="F32" s="617"/>
      <c r="G32" s="216"/>
      <c r="H32" s="217"/>
      <c r="I32" s="218">
        <v>0</v>
      </c>
      <c r="K32" s="219"/>
      <c r="L32" s="126"/>
      <c r="N32" s="190">
        <f t="shared" si="2"/>
        <v>0</v>
      </c>
      <c r="O32" s="191">
        <v>0</v>
      </c>
      <c r="P32" s="190">
        <f t="shared" si="3"/>
        <v>0</v>
      </c>
      <c r="Q32" s="605"/>
      <c r="R32" s="606"/>
    </row>
    <row r="33" spans="2:18" x14ac:dyDescent="0.25">
      <c r="B33" s="461">
        <v>419</v>
      </c>
      <c r="C33" s="457"/>
      <c r="D33" s="615"/>
      <c r="E33" s="616"/>
      <c r="F33" s="617"/>
      <c r="G33" s="216"/>
      <c r="H33" s="217"/>
      <c r="I33" s="218">
        <v>0</v>
      </c>
      <c r="K33" s="219"/>
      <c r="L33" s="126"/>
      <c r="N33" s="190">
        <f t="shared" si="2"/>
        <v>0</v>
      </c>
      <c r="O33" s="191">
        <v>0</v>
      </c>
      <c r="P33" s="190">
        <f t="shared" si="3"/>
        <v>0</v>
      </c>
      <c r="Q33" s="605"/>
      <c r="R33" s="606"/>
    </row>
    <row r="34" spans="2:18" x14ac:dyDescent="0.25">
      <c r="B34" s="461">
        <v>420</v>
      </c>
      <c r="C34" s="457"/>
      <c r="D34" s="615"/>
      <c r="E34" s="616"/>
      <c r="F34" s="617"/>
      <c r="G34" s="216"/>
      <c r="H34" s="217"/>
      <c r="I34" s="218">
        <v>0</v>
      </c>
      <c r="K34" s="219"/>
      <c r="L34" s="126"/>
      <c r="N34" s="190">
        <f t="shared" si="2"/>
        <v>0</v>
      </c>
      <c r="O34" s="191">
        <v>0</v>
      </c>
      <c r="P34" s="190">
        <f t="shared" si="3"/>
        <v>0</v>
      </c>
      <c r="Q34" s="605"/>
      <c r="R34" s="606"/>
    </row>
    <row r="35" spans="2:18" s="335" customFormat="1" x14ac:dyDescent="0.25">
      <c r="B35" s="124"/>
      <c r="C35" s="377"/>
      <c r="D35" s="377"/>
      <c r="E35" s="377"/>
      <c r="F35" s="377"/>
      <c r="G35" s="377"/>
      <c r="H35" s="347"/>
      <c r="I35" s="347"/>
      <c r="K35" s="219"/>
      <c r="L35" s="126"/>
    </row>
    <row r="36" spans="2:18" s="335" customFormat="1" x14ac:dyDescent="0.25">
      <c r="B36" s="124"/>
      <c r="C36" s="377"/>
      <c r="D36" s="377"/>
      <c r="F36" s="347"/>
      <c r="G36" s="347"/>
      <c r="H36" s="347"/>
      <c r="I36" s="347"/>
      <c r="K36" s="219"/>
      <c r="L36" s="126"/>
      <c r="M36" s="207" t="s">
        <v>138</v>
      </c>
      <c r="N36" s="208">
        <f>SUM(N25:N34)</f>
        <v>0</v>
      </c>
      <c r="O36" s="208">
        <f>SUM(O25:O34)</f>
        <v>0</v>
      </c>
      <c r="P36" s="208">
        <f>SUM(P25:P34)</f>
        <v>0</v>
      </c>
    </row>
    <row r="37" spans="2:18" ht="15" customHeight="1" x14ac:dyDescent="0.25">
      <c r="C37" s="335"/>
      <c r="D37" s="335"/>
      <c r="E37" s="335"/>
      <c r="F37" s="335"/>
      <c r="G37" s="335"/>
      <c r="H37" s="335"/>
      <c r="I37" s="335"/>
      <c r="K37" s="219"/>
      <c r="L37" s="126"/>
      <c r="N37" s="335"/>
      <c r="O37" s="335"/>
      <c r="P37" s="335"/>
      <c r="Q37" s="335"/>
      <c r="R37" s="335"/>
    </row>
    <row r="38" spans="2:18" ht="54" customHeight="1" x14ac:dyDescent="0.25">
      <c r="B38" s="612" t="s">
        <v>176</v>
      </c>
      <c r="C38" s="612"/>
      <c r="D38" s="612"/>
      <c r="E38" s="612"/>
      <c r="F38" s="612"/>
      <c r="G38" s="612"/>
      <c r="H38" s="612"/>
      <c r="I38" s="612"/>
      <c r="K38" s="215"/>
      <c r="L38" s="122"/>
    </row>
    <row r="39" spans="2:18" ht="45" x14ac:dyDescent="0.25">
      <c r="B39" s="173" t="s">
        <v>87</v>
      </c>
      <c r="C39" s="283" t="s">
        <v>244</v>
      </c>
      <c r="D39" s="618" t="s">
        <v>175</v>
      </c>
      <c r="E39" s="619"/>
      <c r="F39" s="620"/>
      <c r="G39" s="205" t="s">
        <v>9</v>
      </c>
      <c r="H39" s="206" t="s">
        <v>10</v>
      </c>
      <c r="I39" s="205" t="s">
        <v>172</v>
      </c>
      <c r="K39" s="219"/>
      <c r="L39" s="126"/>
      <c r="N39" s="183" t="s">
        <v>248</v>
      </c>
      <c r="O39" s="183" t="s">
        <v>173</v>
      </c>
      <c r="P39" s="183" t="s">
        <v>131</v>
      </c>
      <c r="Q39" s="613" t="s">
        <v>129</v>
      </c>
      <c r="R39" s="614"/>
    </row>
    <row r="40" spans="2:18" x14ac:dyDescent="0.25">
      <c r="B40" s="461">
        <v>421</v>
      </c>
      <c r="C40" s="458"/>
      <c r="D40" s="615"/>
      <c r="E40" s="616"/>
      <c r="F40" s="617"/>
      <c r="G40" s="216"/>
      <c r="H40" s="217"/>
      <c r="I40" s="218">
        <v>0</v>
      </c>
      <c r="K40" s="219"/>
      <c r="L40" s="126"/>
      <c r="N40" s="190">
        <f t="shared" ref="N40:N49" si="4">I40</f>
        <v>0</v>
      </c>
      <c r="O40" s="191">
        <v>0</v>
      </c>
      <c r="P40" s="190">
        <f>N40-O40</f>
        <v>0</v>
      </c>
      <c r="Q40" s="605"/>
      <c r="R40" s="606"/>
    </row>
    <row r="41" spans="2:18" x14ac:dyDescent="0.25">
      <c r="B41" s="461">
        <v>422</v>
      </c>
      <c r="C41" s="457"/>
      <c r="D41" s="615"/>
      <c r="E41" s="616"/>
      <c r="F41" s="617"/>
      <c r="G41" s="216"/>
      <c r="H41" s="217"/>
      <c r="I41" s="218">
        <v>0</v>
      </c>
      <c r="K41" s="219"/>
      <c r="L41" s="126"/>
      <c r="N41" s="190">
        <f t="shared" si="4"/>
        <v>0</v>
      </c>
      <c r="O41" s="191">
        <v>0</v>
      </c>
      <c r="P41" s="190">
        <f t="shared" ref="P41:P49" si="5">N41-O41</f>
        <v>0</v>
      </c>
      <c r="Q41" s="605"/>
      <c r="R41" s="606"/>
    </row>
    <row r="42" spans="2:18" x14ac:dyDescent="0.25">
      <c r="B42" s="461">
        <v>423</v>
      </c>
      <c r="C42" s="457"/>
      <c r="D42" s="615"/>
      <c r="E42" s="616"/>
      <c r="F42" s="617"/>
      <c r="G42" s="216"/>
      <c r="H42" s="217"/>
      <c r="I42" s="218">
        <v>0</v>
      </c>
      <c r="K42" s="219"/>
      <c r="L42" s="126"/>
      <c r="N42" s="190">
        <f t="shared" si="4"/>
        <v>0</v>
      </c>
      <c r="O42" s="191">
        <v>0</v>
      </c>
      <c r="P42" s="190">
        <f t="shared" si="5"/>
        <v>0</v>
      </c>
      <c r="Q42" s="605"/>
      <c r="R42" s="606"/>
    </row>
    <row r="43" spans="2:18" x14ac:dyDescent="0.25">
      <c r="B43" s="461">
        <v>424</v>
      </c>
      <c r="C43" s="457"/>
      <c r="D43" s="615"/>
      <c r="E43" s="616"/>
      <c r="F43" s="617"/>
      <c r="G43" s="216"/>
      <c r="H43" s="217"/>
      <c r="I43" s="218">
        <v>0</v>
      </c>
      <c r="K43" s="219"/>
      <c r="L43" s="126"/>
      <c r="N43" s="190">
        <f t="shared" si="4"/>
        <v>0</v>
      </c>
      <c r="O43" s="191">
        <v>0</v>
      </c>
      <c r="P43" s="190">
        <f t="shared" si="5"/>
        <v>0</v>
      </c>
      <c r="Q43" s="605"/>
      <c r="R43" s="606"/>
    </row>
    <row r="44" spans="2:18" x14ac:dyDescent="0.25">
      <c r="B44" s="461">
        <v>425</v>
      </c>
      <c r="C44" s="457"/>
      <c r="D44" s="615"/>
      <c r="E44" s="616"/>
      <c r="F44" s="617"/>
      <c r="G44" s="216"/>
      <c r="H44" s="217"/>
      <c r="I44" s="218">
        <v>0</v>
      </c>
      <c r="J44" s="220"/>
      <c r="K44" s="219"/>
      <c r="L44" s="126"/>
      <c r="N44" s="190">
        <f t="shared" si="4"/>
        <v>0</v>
      </c>
      <c r="O44" s="191">
        <v>0</v>
      </c>
      <c r="P44" s="190">
        <f t="shared" si="5"/>
        <v>0</v>
      </c>
      <c r="Q44" s="605"/>
      <c r="R44" s="606"/>
    </row>
    <row r="45" spans="2:18" x14ac:dyDescent="0.25">
      <c r="B45" s="461">
        <v>426</v>
      </c>
      <c r="C45" s="457"/>
      <c r="D45" s="615"/>
      <c r="E45" s="616"/>
      <c r="F45" s="617"/>
      <c r="G45" s="216"/>
      <c r="H45" s="217"/>
      <c r="I45" s="218">
        <v>0</v>
      </c>
      <c r="K45" s="219"/>
      <c r="L45" s="126"/>
      <c r="N45" s="190">
        <f t="shared" si="4"/>
        <v>0</v>
      </c>
      <c r="O45" s="191">
        <v>0</v>
      </c>
      <c r="P45" s="190">
        <f t="shared" si="5"/>
        <v>0</v>
      </c>
      <c r="Q45" s="605"/>
      <c r="R45" s="606"/>
    </row>
    <row r="46" spans="2:18" x14ac:dyDescent="0.25">
      <c r="B46" s="461">
        <v>427</v>
      </c>
      <c r="C46" s="457"/>
      <c r="D46" s="615"/>
      <c r="E46" s="616"/>
      <c r="F46" s="617"/>
      <c r="G46" s="216"/>
      <c r="H46" s="217"/>
      <c r="I46" s="218">
        <v>0</v>
      </c>
      <c r="K46" s="219"/>
      <c r="L46" s="126"/>
      <c r="N46" s="190">
        <f t="shared" si="4"/>
        <v>0</v>
      </c>
      <c r="O46" s="191">
        <v>0</v>
      </c>
      <c r="P46" s="190">
        <f t="shared" si="5"/>
        <v>0</v>
      </c>
      <c r="Q46" s="605"/>
      <c r="R46" s="606"/>
    </row>
    <row r="47" spans="2:18" x14ac:dyDescent="0.25">
      <c r="B47" s="461">
        <v>428</v>
      </c>
      <c r="C47" s="457"/>
      <c r="D47" s="615"/>
      <c r="E47" s="616"/>
      <c r="F47" s="617"/>
      <c r="G47" s="216"/>
      <c r="H47" s="217"/>
      <c r="I47" s="218">
        <v>0</v>
      </c>
      <c r="K47" s="219"/>
      <c r="L47" s="126"/>
      <c r="N47" s="190">
        <f t="shared" si="4"/>
        <v>0</v>
      </c>
      <c r="O47" s="191">
        <v>0</v>
      </c>
      <c r="P47" s="190">
        <f t="shared" si="5"/>
        <v>0</v>
      </c>
      <c r="Q47" s="605"/>
      <c r="R47" s="606"/>
    </row>
    <row r="48" spans="2:18" x14ac:dyDescent="0.25">
      <c r="B48" s="461">
        <v>429</v>
      </c>
      <c r="C48" s="457"/>
      <c r="D48" s="615"/>
      <c r="E48" s="616"/>
      <c r="F48" s="617"/>
      <c r="G48" s="216"/>
      <c r="H48" s="217"/>
      <c r="I48" s="218">
        <v>0</v>
      </c>
      <c r="K48" s="219"/>
      <c r="L48" s="126"/>
      <c r="N48" s="190">
        <f t="shared" si="4"/>
        <v>0</v>
      </c>
      <c r="O48" s="191">
        <v>0</v>
      </c>
      <c r="P48" s="190">
        <f t="shared" si="5"/>
        <v>0</v>
      </c>
      <c r="Q48" s="605"/>
      <c r="R48" s="606"/>
    </row>
    <row r="49" spans="2:19" x14ac:dyDescent="0.25">
      <c r="B49" s="461">
        <v>430</v>
      </c>
      <c r="C49" s="457"/>
      <c r="D49" s="615"/>
      <c r="E49" s="616"/>
      <c r="F49" s="617"/>
      <c r="G49" s="216"/>
      <c r="H49" s="217"/>
      <c r="I49" s="218">
        <v>0</v>
      </c>
      <c r="K49" s="219"/>
      <c r="L49" s="126"/>
      <c r="N49" s="190">
        <f t="shared" si="4"/>
        <v>0</v>
      </c>
      <c r="O49" s="191">
        <v>0</v>
      </c>
      <c r="P49" s="190">
        <f t="shared" si="5"/>
        <v>0</v>
      </c>
      <c r="Q49" s="605"/>
      <c r="R49" s="606"/>
    </row>
    <row r="50" spans="2:19" x14ac:dyDescent="0.25">
      <c r="B50" s="462"/>
      <c r="F50" s="221"/>
      <c r="H50" s="222"/>
      <c r="I50" s="223"/>
      <c r="K50" s="204"/>
      <c r="M50" s="335"/>
      <c r="N50" s="335"/>
      <c r="O50" s="335"/>
      <c r="P50" s="335"/>
      <c r="Q50" s="335"/>
      <c r="R50" s="335"/>
      <c r="S50" s="335"/>
    </row>
    <row r="51" spans="2:19" x14ac:dyDescent="0.25">
      <c r="H51" s="224" t="s">
        <v>138</v>
      </c>
      <c r="I51" s="225">
        <f>SUM(I11:I20)+SUM(I25:I34)+SUM(I40:I49)</f>
        <v>0</v>
      </c>
      <c r="K51" s="227"/>
      <c r="L51" s="226"/>
      <c r="M51" s="207" t="s">
        <v>138</v>
      </c>
      <c r="N51" s="208">
        <f>SUM(N40:N49)</f>
        <v>0</v>
      </c>
      <c r="O51" s="208">
        <f>SUM(O40:O49)</f>
        <v>0</v>
      </c>
      <c r="P51" s="208">
        <f>SUM(P40:P49)</f>
        <v>0</v>
      </c>
      <c r="Q51" s="335"/>
      <c r="R51" s="335"/>
      <c r="S51" s="335"/>
    </row>
    <row r="52" spans="2:19" s="335" customFormat="1" x14ac:dyDescent="0.25">
      <c r="B52" s="124"/>
      <c r="D52" s="124"/>
      <c r="E52" s="124"/>
      <c r="G52" s="124"/>
      <c r="H52" s="224"/>
      <c r="K52" s="227"/>
      <c r="L52" s="226"/>
      <c r="M52" s="207"/>
    </row>
    <row r="53" spans="2:19" ht="15" customHeight="1" x14ac:dyDescent="0.25">
      <c r="K53" s="204"/>
      <c r="M53" s="207"/>
      <c r="S53" s="335"/>
    </row>
    <row r="54" spans="2:19" x14ac:dyDescent="0.25">
      <c r="K54" s="204"/>
      <c r="M54" s="207" t="s">
        <v>138</v>
      </c>
      <c r="N54" s="208">
        <f>SUM(N22:N36:N51)</f>
        <v>0</v>
      </c>
      <c r="O54" s="208">
        <f>SUM(P22:P36:P51)</f>
        <v>0</v>
      </c>
      <c r="P54" s="208">
        <f>SUM(P22:P36:P51)</f>
        <v>0</v>
      </c>
      <c r="Q54" s="335"/>
      <c r="R54" s="335"/>
      <c r="S54" s="335"/>
    </row>
    <row r="55" spans="2:19" x14ac:dyDescent="0.25">
      <c r="Q55" s="335"/>
      <c r="R55" s="335"/>
      <c r="S55" s="335"/>
    </row>
  </sheetData>
  <mergeCells count="77">
    <mergeCell ref="D16:E16"/>
    <mergeCell ref="D17:E17"/>
    <mergeCell ref="D18:E18"/>
    <mergeCell ref="D19:E19"/>
    <mergeCell ref="D20:E20"/>
    <mergeCell ref="D46:F46"/>
    <mergeCell ref="B38:I38"/>
    <mergeCell ref="Q34:R34"/>
    <mergeCell ref="Q32:R32"/>
    <mergeCell ref="Q46:R46"/>
    <mergeCell ref="Q41:R41"/>
    <mergeCell ref="Q42:R42"/>
    <mergeCell ref="Q43:R43"/>
    <mergeCell ref="Q44:R44"/>
    <mergeCell ref="Q45:R45"/>
    <mergeCell ref="D41:F41"/>
    <mergeCell ref="D42:F42"/>
    <mergeCell ref="D43:F43"/>
    <mergeCell ref="D44:F44"/>
    <mergeCell ref="D45:F45"/>
    <mergeCell ref="Q48:R48"/>
    <mergeCell ref="Q49:R49"/>
    <mergeCell ref="D47:F47"/>
    <mergeCell ref="D48:F48"/>
    <mergeCell ref="D49:F49"/>
    <mergeCell ref="Q47:R47"/>
    <mergeCell ref="Q33:R33"/>
    <mergeCell ref="Q39:R39"/>
    <mergeCell ref="Q40:R40"/>
    <mergeCell ref="D32:F32"/>
    <mergeCell ref="D34:F34"/>
    <mergeCell ref="D33:F33"/>
    <mergeCell ref="D39:F39"/>
    <mergeCell ref="D40:F40"/>
    <mergeCell ref="Q30:R30"/>
    <mergeCell ref="Q31:R31"/>
    <mergeCell ref="Q28:R28"/>
    <mergeCell ref="Q29:R29"/>
    <mergeCell ref="D30:F30"/>
    <mergeCell ref="D29:F29"/>
    <mergeCell ref="D31:F31"/>
    <mergeCell ref="D28:F28"/>
    <mergeCell ref="Q26:R26"/>
    <mergeCell ref="Q27:R27"/>
    <mergeCell ref="B23:I23"/>
    <mergeCell ref="Q24:R24"/>
    <mergeCell ref="Q25:R25"/>
    <mergeCell ref="D27:F27"/>
    <mergeCell ref="D26:F26"/>
    <mergeCell ref="D24:F24"/>
    <mergeCell ref="D25:F25"/>
    <mergeCell ref="Q20:R20"/>
    <mergeCell ref="Q18:R18"/>
    <mergeCell ref="Q19:R19"/>
    <mergeCell ref="Q16:R16"/>
    <mergeCell ref="Q17:R17"/>
    <mergeCell ref="Q14:R14"/>
    <mergeCell ref="Q15:R15"/>
    <mergeCell ref="Q13:R13"/>
    <mergeCell ref="B9:I9"/>
    <mergeCell ref="Q10:R10"/>
    <mergeCell ref="Q11:R11"/>
    <mergeCell ref="D10:E10"/>
    <mergeCell ref="D11:E11"/>
    <mergeCell ref="D12:E12"/>
    <mergeCell ref="D13:E13"/>
    <mergeCell ref="D14:E14"/>
    <mergeCell ref="D15:E15"/>
    <mergeCell ref="B6:I6"/>
    <mergeCell ref="B7:I7"/>
    <mergeCell ref="B8:I8"/>
    <mergeCell ref="Q12:R12"/>
    <mergeCell ref="F2:G2"/>
    <mergeCell ref="F3:G3"/>
    <mergeCell ref="C2:E2"/>
    <mergeCell ref="C3:E3"/>
    <mergeCell ref="N6:R6"/>
  </mergeCells>
  <conditionalFormatting sqref="B11:C12 B11:B20 G11:I20">
    <cfRule type="expression" dxfId="28" priority="80">
      <formula>MOD(ROW(),2)=0</formula>
    </cfRule>
  </conditionalFormatting>
  <conditionalFormatting sqref="B40:C49">
    <cfRule type="expression" dxfId="27" priority="11">
      <formula>MOD(ROW(),2)=0</formula>
    </cfRule>
  </conditionalFormatting>
  <conditionalFormatting sqref="B25:D34">
    <cfRule type="expression" dxfId="26" priority="1">
      <formula>MOD(ROW(),2)=0</formula>
    </cfRule>
  </conditionalFormatting>
  <conditionalFormatting sqref="C13:C20">
    <cfRule type="expression" dxfId="25" priority="53">
      <formula>MOD(ROW(),2)=0</formula>
    </cfRule>
  </conditionalFormatting>
  <conditionalFormatting sqref="D12">
    <cfRule type="expression" dxfId="24" priority="27">
      <formula>MOD(ROW(),2)=0</formula>
    </cfRule>
  </conditionalFormatting>
  <conditionalFormatting sqref="D14">
    <cfRule type="expression" dxfId="23" priority="35">
      <formula>MOD(ROW(),2)=0</formula>
    </cfRule>
  </conditionalFormatting>
  <conditionalFormatting sqref="D16">
    <cfRule type="expression" dxfId="22" priority="34">
      <formula>MOD(ROW(),2)=0</formula>
    </cfRule>
  </conditionalFormatting>
  <conditionalFormatting sqref="D18">
    <cfRule type="expression" dxfId="21" priority="31">
      <formula>MOD(ROW(),2)=0</formula>
    </cfRule>
  </conditionalFormatting>
  <conditionalFormatting sqref="D20">
    <cfRule type="expression" dxfId="20" priority="29">
      <formula>MOD(ROW(),2)=0</formula>
    </cfRule>
  </conditionalFormatting>
  <conditionalFormatting sqref="D40">
    <cfRule type="expression" dxfId="19" priority="10">
      <formula>MOD(ROW(),2)=0</formula>
    </cfRule>
  </conditionalFormatting>
  <conditionalFormatting sqref="D42">
    <cfRule type="expression" dxfId="18" priority="9">
      <formula>MOD(ROW(),2)=0</formula>
    </cfRule>
  </conditionalFormatting>
  <conditionalFormatting sqref="D44">
    <cfRule type="expression" dxfId="17" priority="8">
      <formula>MOD(ROW(),2)=0</formula>
    </cfRule>
  </conditionalFormatting>
  <conditionalFormatting sqref="D46">
    <cfRule type="expression" dxfId="16" priority="7">
      <formula>MOD(ROW(),2)=0</formula>
    </cfRule>
  </conditionalFormatting>
  <conditionalFormatting sqref="D48">
    <cfRule type="expression" dxfId="15" priority="6">
      <formula>MOD(ROW(),2)=0</formula>
    </cfRule>
  </conditionalFormatting>
  <conditionalFormatting sqref="F12">
    <cfRule type="expression" dxfId="14" priority="37">
      <formula>MOD(ROW(),2)=0</formula>
    </cfRule>
  </conditionalFormatting>
  <conditionalFormatting sqref="F14">
    <cfRule type="expression" dxfId="13" priority="32">
      <formula>MOD(ROW(),2)=0</formula>
    </cfRule>
  </conditionalFormatting>
  <conditionalFormatting sqref="F16">
    <cfRule type="expression" dxfId="12" priority="33">
      <formula>MOD(ROW(),2)=0</formula>
    </cfRule>
  </conditionalFormatting>
  <conditionalFormatting sqref="F18">
    <cfRule type="expression" dxfId="11" priority="30">
      <formula>MOD(ROW(),2)=0</formula>
    </cfRule>
  </conditionalFormatting>
  <conditionalFormatting sqref="F20">
    <cfRule type="expression" dxfId="10" priority="28">
      <formula>MOD(ROW(),2)=0</formula>
    </cfRule>
  </conditionalFormatting>
  <conditionalFormatting sqref="G25:I34">
    <cfRule type="expression" dxfId="9" priority="70">
      <formula>MOD(ROW(),2)=0</formula>
    </cfRule>
  </conditionalFormatting>
  <conditionalFormatting sqref="G40:I49">
    <cfRule type="expression" dxfId="8" priority="60">
      <formula>MOD(ROW(),2)=0</formula>
    </cfRule>
  </conditionalFormatting>
  <dataValidations count="1">
    <dataValidation allowBlank="1" showInputMessage="1" showErrorMessage="1" promptTitle="Accounting Code" prompt="Where an Accounting Code is not used, please reference the Project No. as per the Letter of Offer." sqref="C10 C24 C39" xr:uid="{2AE43F03-7FA2-4C82-848D-F5ED9176C706}"/>
  </dataValidations>
  <pageMargins left="0.23622047244094491" right="0.23622047244094491" top="0.74803149606299213" bottom="0.74803149606299213" header="0.31496062992125984" footer="0.31496062992125984"/>
  <pageSetup paperSize="9"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0924-6EC4-41CA-BB47-93698B00E890}">
  <sheetPr>
    <tabColor rgb="FF00B050"/>
  </sheetPr>
  <dimension ref="A2:V40"/>
  <sheetViews>
    <sheetView workbookViewId="0">
      <selection activeCell="B12" sqref="B12"/>
    </sheetView>
  </sheetViews>
  <sheetFormatPr defaultColWidth="8.7109375" defaultRowHeight="15" x14ac:dyDescent="0.25"/>
  <cols>
    <col min="1" max="1" width="8.7109375" style="371"/>
    <col min="2" max="2" width="13.140625" style="59" customWidth="1"/>
    <col min="3" max="3" width="24.140625" style="59" customWidth="1"/>
    <col min="4" max="4" width="28.85546875" style="59" customWidth="1"/>
    <col min="5" max="5" width="8.7109375" style="59"/>
    <col min="6" max="7" width="10.42578125" style="59" bestFit="1" customWidth="1"/>
    <col min="8" max="8" width="24.140625" style="59" customWidth="1"/>
    <col min="9" max="9" width="11.85546875" style="59" bestFit="1" customWidth="1"/>
    <col min="10" max="10" width="8.7109375" style="59"/>
    <col min="11" max="12" width="2.28515625" style="59" customWidth="1"/>
    <col min="13" max="13" width="12.28515625" style="59" customWidth="1"/>
    <col min="14" max="14" width="19.5703125" style="59" customWidth="1"/>
    <col min="15" max="15" width="20.140625" style="59" customWidth="1"/>
    <col min="16" max="16" width="19.85546875" style="59" customWidth="1"/>
    <col min="17" max="17" width="17.85546875" style="59" customWidth="1"/>
    <col min="18" max="18" width="32.5703125" style="59" customWidth="1"/>
    <col min="19" max="16384" width="8.7109375" style="59"/>
  </cols>
  <sheetData>
    <row r="2" spans="1:22" ht="36.950000000000003" customHeight="1" x14ac:dyDescent="0.25"/>
    <row r="3" spans="1:22" ht="98.25" customHeight="1" x14ac:dyDescent="0.25"/>
    <row r="4" spans="1:22" ht="6" customHeight="1" x14ac:dyDescent="0.25"/>
    <row r="5" spans="1:22" x14ac:dyDescent="0.25">
      <c r="C5" s="356" t="s">
        <v>96</v>
      </c>
      <c r="D5" s="629" t="str">
        <f>IF('Claim Summary'!$C$5&lt;&gt;"",'Claim Summary'!$C$5,"")</f>
        <v/>
      </c>
      <c r="E5" s="630"/>
    </row>
    <row r="6" spans="1:22" x14ac:dyDescent="0.25">
      <c r="C6" s="356" t="s">
        <v>97</v>
      </c>
      <c r="D6" s="629" t="str">
        <f>IF('Claim Summary'!$C$10&lt;&gt;0,'Claim Summary'!$C$10,"")</f>
        <v/>
      </c>
      <c r="E6" s="630"/>
    </row>
    <row r="7" spans="1:22" ht="27" customHeight="1" x14ac:dyDescent="0.25">
      <c r="K7" s="430"/>
      <c r="N7" s="384" t="s">
        <v>122</v>
      </c>
      <c r="O7" s="384"/>
      <c r="P7" s="384"/>
      <c r="Q7" s="384"/>
      <c r="R7" s="444"/>
      <c r="S7" s="443"/>
      <c r="T7" s="443"/>
      <c r="U7" s="443"/>
      <c r="V7" s="443"/>
    </row>
    <row r="8" spans="1:22" x14ac:dyDescent="0.25">
      <c r="I8" s="357"/>
      <c r="K8" s="430"/>
    </row>
    <row r="9" spans="1:22" s="263" customFormat="1" ht="30" customHeight="1" x14ac:dyDescent="0.25">
      <c r="A9" s="603" t="s">
        <v>0</v>
      </c>
      <c r="B9" s="603"/>
      <c r="C9" s="603"/>
      <c r="D9" s="603"/>
      <c r="E9" s="603"/>
      <c r="F9" s="603"/>
      <c r="G9" s="603"/>
      <c r="H9" s="603"/>
      <c r="I9" s="336"/>
      <c r="K9" s="431"/>
    </row>
    <row r="10" spans="1:22" x14ac:dyDescent="0.25">
      <c r="A10" s="631" t="s">
        <v>148</v>
      </c>
      <c r="B10" s="631"/>
      <c r="C10" s="631"/>
      <c r="D10" s="631"/>
      <c r="E10" s="631"/>
      <c r="F10" s="631"/>
      <c r="G10" s="631"/>
      <c r="H10" s="631"/>
      <c r="I10" s="360"/>
      <c r="K10" s="432"/>
    </row>
    <row r="11" spans="1:22" s="361" customFormat="1" x14ac:dyDescent="0.25">
      <c r="A11" s="631" t="s">
        <v>149</v>
      </c>
      <c r="B11" s="631"/>
      <c r="C11" s="631"/>
      <c r="D11" s="631"/>
      <c r="E11" s="631"/>
      <c r="F11" s="631"/>
      <c r="G11" s="631"/>
      <c r="H11" s="362"/>
      <c r="I11" s="363"/>
      <c r="K11" s="432"/>
    </row>
    <row r="12" spans="1:22" ht="44.25" customHeight="1" x14ac:dyDescent="0.25">
      <c r="A12" s="382" t="s">
        <v>87</v>
      </c>
      <c r="B12" s="283" t="s">
        <v>244</v>
      </c>
      <c r="C12" s="456" t="s">
        <v>11</v>
      </c>
      <c r="D12" s="628" t="s">
        <v>92</v>
      </c>
      <c r="E12" s="628"/>
      <c r="F12" s="628"/>
      <c r="G12" s="456" t="s">
        <v>4</v>
      </c>
      <c r="H12" s="456" t="s">
        <v>10</v>
      </c>
      <c r="I12" s="456" t="s">
        <v>90</v>
      </c>
      <c r="J12" s="363"/>
      <c r="K12" s="433"/>
      <c r="M12" s="377"/>
      <c r="N12" s="183" t="s">
        <v>248</v>
      </c>
      <c r="O12" s="183" t="s">
        <v>173</v>
      </c>
      <c r="P12" s="183" t="s">
        <v>131</v>
      </c>
      <c r="Q12" s="613" t="s">
        <v>129</v>
      </c>
      <c r="R12" s="614"/>
    </row>
    <row r="13" spans="1:22" x14ac:dyDescent="0.25">
      <c r="A13" s="459">
        <v>501</v>
      </c>
      <c r="B13" s="365"/>
      <c r="C13" s="366"/>
      <c r="D13" s="625"/>
      <c r="E13" s="626"/>
      <c r="F13" s="627"/>
      <c r="G13" s="367"/>
      <c r="H13" s="368"/>
      <c r="I13" s="369">
        <v>0</v>
      </c>
      <c r="J13" s="363"/>
      <c r="K13" s="434"/>
      <c r="M13" s="278"/>
      <c r="N13" s="190">
        <f>I13</f>
        <v>0</v>
      </c>
      <c r="O13" s="191">
        <v>0</v>
      </c>
      <c r="P13" s="190">
        <f>N13-O13</f>
        <v>0</v>
      </c>
      <c r="Q13" s="605"/>
      <c r="R13" s="606"/>
    </row>
    <row r="14" spans="1:22" x14ac:dyDescent="0.25">
      <c r="A14" s="459">
        <v>502</v>
      </c>
      <c r="B14" s="365"/>
      <c r="C14" s="366"/>
      <c r="D14" s="625"/>
      <c r="E14" s="626"/>
      <c r="F14" s="627"/>
      <c r="G14" s="367"/>
      <c r="H14" s="368"/>
      <c r="I14" s="369">
        <v>0</v>
      </c>
      <c r="J14" s="363"/>
      <c r="K14" s="434"/>
      <c r="M14" s="278"/>
      <c r="N14" s="190">
        <f t="shared" ref="N14:N35" si="0">I14</f>
        <v>0</v>
      </c>
      <c r="O14" s="191">
        <v>0</v>
      </c>
      <c r="P14" s="190">
        <f t="shared" ref="P14:P35" si="1">N14-O14</f>
        <v>0</v>
      </c>
      <c r="Q14" s="605"/>
      <c r="R14" s="606"/>
    </row>
    <row r="15" spans="1:22" x14ac:dyDescent="0.25">
      <c r="A15" s="459">
        <v>503</v>
      </c>
      <c r="B15" s="365"/>
      <c r="C15" s="366"/>
      <c r="D15" s="625"/>
      <c r="E15" s="626"/>
      <c r="F15" s="627"/>
      <c r="G15" s="367"/>
      <c r="H15" s="368"/>
      <c r="I15" s="369">
        <v>0</v>
      </c>
      <c r="J15" s="363"/>
      <c r="K15" s="434"/>
      <c r="M15" s="278"/>
      <c r="N15" s="190">
        <f t="shared" si="0"/>
        <v>0</v>
      </c>
      <c r="O15" s="191">
        <v>0</v>
      </c>
      <c r="P15" s="190">
        <f t="shared" si="1"/>
        <v>0</v>
      </c>
      <c r="Q15" s="605"/>
      <c r="R15" s="606"/>
    </row>
    <row r="16" spans="1:22" x14ac:dyDescent="0.25">
      <c r="A16" s="459">
        <v>504</v>
      </c>
      <c r="B16" s="365"/>
      <c r="C16" s="366"/>
      <c r="D16" s="625"/>
      <c r="E16" s="626"/>
      <c r="F16" s="627"/>
      <c r="G16" s="367"/>
      <c r="H16" s="368"/>
      <c r="I16" s="369">
        <v>0</v>
      </c>
      <c r="J16" s="363"/>
      <c r="K16" s="434"/>
      <c r="M16" s="278"/>
      <c r="N16" s="190">
        <f t="shared" si="0"/>
        <v>0</v>
      </c>
      <c r="O16" s="191">
        <v>0</v>
      </c>
      <c r="P16" s="190">
        <f t="shared" si="1"/>
        <v>0</v>
      </c>
      <c r="Q16" s="605"/>
      <c r="R16" s="606"/>
    </row>
    <row r="17" spans="1:18" x14ac:dyDescent="0.25">
      <c r="A17" s="459">
        <v>505</v>
      </c>
      <c r="B17" s="365"/>
      <c r="C17" s="366"/>
      <c r="D17" s="625"/>
      <c r="E17" s="626"/>
      <c r="F17" s="627"/>
      <c r="G17" s="367"/>
      <c r="H17" s="368"/>
      <c r="I17" s="369">
        <v>0</v>
      </c>
      <c r="J17" s="363"/>
      <c r="K17" s="434"/>
      <c r="M17" s="278"/>
      <c r="N17" s="190">
        <f t="shared" si="0"/>
        <v>0</v>
      </c>
      <c r="O17" s="191">
        <v>0</v>
      </c>
      <c r="P17" s="190">
        <f t="shared" si="1"/>
        <v>0</v>
      </c>
      <c r="Q17" s="605"/>
      <c r="R17" s="606"/>
    </row>
    <row r="18" spans="1:18" x14ac:dyDescent="0.25">
      <c r="A18" s="459">
        <v>506</v>
      </c>
      <c r="B18" s="365"/>
      <c r="C18" s="366"/>
      <c r="D18" s="625"/>
      <c r="E18" s="626"/>
      <c r="F18" s="627"/>
      <c r="G18" s="367"/>
      <c r="H18" s="368"/>
      <c r="I18" s="369">
        <v>0</v>
      </c>
      <c r="J18" s="363"/>
      <c r="K18" s="434"/>
      <c r="M18" s="278"/>
      <c r="N18" s="190">
        <f t="shared" si="0"/>
        <v>0</v>
      </c>
      <c r="O18" s="191">
        <v>0</v>
      </c>
      <c r="P18" s="190">
        <f t="shared" si="1"/>
        <v>0</v>
      </c>
      <c r="Q18" s="605"/>
      <c r="R18" s="606"/>
    </row>
    <row r="19" spans="1:18" x14ac:dyDescent="0.25">
      <c r="A19" s="459">
        <v>507</v>
      </c>
      <c r="B19" s="365"/>
      <c r="C19" s="366"/>
      <c r="D19" s="625"/>
      <c r="E19" s="626"/>
      <c r="F19" s="627"/>
      <c r="G19" s="367"/>
      <c r="H19" s="368"/>
      <c r="I19" s="369">
        <v>0</v>
      </c>
      <c r="J19" s="363"/>
      <c r="K19" s="434"/>
      <c r="M19" s="278"/>
      <c r="N19" s="190">
        <f t="shared" si="0"/>
        <v>0</v>
      </c>
      <c r="O19" s="191">
        <v>0</v>
      </c>
      <c r="P19" s="190">
        <f t="shared" si="1"/>
        <v>0</v>
      </c>
      <c r="Q19" s="379"/>
      <c r="R19" s="380"/>
    </row>
    <row r="20" spans="1:18" ht="14.45" customHeight="1" x14ac:dyDescent="0.25">
      <c r="A20" s="459">
        <v>508</v>
      </c>
      <c r="B20" s="365"/>
      <c r="C20" s="366"/>
      <c r="D20" s="625"/>
      <c r="E20" s="626"/>
      <c r="F20" s="627"/>
      <c r="G20" s="367"/>
      <c r="H20" s="368"/>
      <c r="I20" s="369">
        <v>0</v>
      </c>
      <c r="J20" s="363"/>
      <c r="K20" s="434"/>
      <c r="M20" s="278"/>
      <c r="N20" s="190">
        <f t="shared" si="0"/>
        <v>0</v>
      </c>
      <c r="O20" s="191">
        <v>0</v>
      </c>
      <c r="P20" s="190">
        <f t="shared" si="1"/>
        <v>0</v>
      </c>
      <c r="Q20" s="379"/>
      <c r="R20" s="380"/>
    </row>
    <row r="21" spans="1:18" ht="14.45" customHeight="1" x14ac:dyDescent="0.25">
      <c r="A21" s="459">
        <v>509</v>
      </c>
      <c r="B21" s="365"/>
      <c r="C21" s="366"/>
      <c r="D21" s="625"/>
      <c r="E21" s="626"/>
      <c r="F21" s="627"/>
      <c r="G21" s="367"/>
      <c r="H21" s="368"/>
      <c r="I21" s="369">
        <v>0</v>
      </c>
      <c r="J21" s="363"/>
      <c r="K21" s="434"/>
      <c r="M21" s="278"/>
      <c r="N21" s="190">
        <f t="shared" si="0"/>
        <v>0</v>
      </c>
      <c r="O21" s="191">
        <v>0</v>
      </c>
      <c r="P21" s="190">
        <f t="shared" si="1"/>
        <v>0</v>
      </c>
      <c r="Q21" s="379"/>
      <c r="R21" s="380"/>
    </row>
    <row r="22" spans="1:18" ht="14.45" customHeight="1" x14ac:dyDescent="0.25">
      <c r="A22" s="459">
        <v>510</v>
      </c>
      <c r="B22" s="365"/>
      <c r="C22" s="366"/>
      <c r="D22" s="625"/>
      <c r="E22" s="626"/>
      <c r="F22" s="627"/>
      <c r="G22" s="367"/>
      <c r="H22" s="368"/>
      <c r="I22" s="369">
        <v>0</v>
      </c>
      <c r="J22" s="363"/>
      <c r="K22" s="434"/>
      <c r="M22" s="278"/>
      <c r="N22" s="190">
        <f t="shared" si="0"/>
        <v>0</v>
      </c>
      <c r="O22" s="191">
        <v>0</v>
      </c>
      <c r="P22" s="190">
        <f t="shared" si="1"/>
        <v>0</v>
      </c>
      <c r="Q22" s="379"/>
      <c r="R22" s="380"/>
    </row>
    <row r="23" spans="1:18" ht="14.45" customHeight="1" x14ac:dyDescent="0.25">
      <c r="A23" s="459">
        <v>511</v>
      </c>
      <c r="B23" s="365"/>
      <c r="C23" s="366"/>
      <c r="D23" s="625"/>
      <c r="E23" s="626"/>
      <c r="F23" s="627"/>
      <c r="G23" s="367"/>
      <c r="H23" s="368"/>
      <c r="I23" s="369">
        <v>0</v>
      </c>
      <c r="J23" s="363"/>
      <c r="K23" s="434"/>
      <c r="M23" s="278"/>
      <c r="N23" s="190">
        <f t="shared" si="0"/>
        <v>0</v>
      </c>
      <c r="O23" s="191">
        <v>0</v>
      </c>
      <c r="P23" s="190">
        <f t="shared" si="1"/>
        <v>0</v>
      </c>
      <c r="Q23" s="379"/>
      <c r="R23" s="380"/>
    </row>
    <row r="24" spans="1:18" ht="14.45" customHeight="1" x14ac:dyDescent="0.25">
      <c r="A24" s="459">
        <v>512</v>
      </c>
      <c r="B24" s="365"/>
      <c r="C24" s="366"/>
      <c r="D24" s="625"/>
      <c r="E24" s="626"/>
      <c r="F24" s="627"/>
      <c r="G24" s="367"/>
      <c r="H24" s="368"/>
      <c r="I24" s="369">
        <v>0</v>
      </c>
      <c r="J24" s="363"/>
      <c r="K24" s="434"/>
      <c r="M24" s="278"/>
      <c r="N24" s="190">
        <f t="shared" si="0"/>
        <v>0</v>
      </c>
      <c r="O24" s="191">
        <v>0</v>
      </c>
      <c r="P24" s="190">
        <f t="shared" si="1"/>
        <v>0</v>
      </c>
      <c r="Q24" s="379"/>
      <c r="R24" s="380"/>
    </row>
    <row r="25" spans="1:18" ht="14.45" customHeight="1" x14ac:dyDescent="0.25">
      <c r="A25" s="459">
        <v>513</v>
      </c>
      <c r="B25" s="365"/>
      <c r="C25" s="366"/>
      <c r="D25" s="625"/>
      <c r="E25" s="626"/>
      <c r="F25" s="627"/>
      <c r="G25" s="367"/>
      <c r="H25" s="368"/>
      <c r="I25" s="369">
        <v>0</v>
      </c>
      <c r="J25" s="363"/>
      <c r="K25" s="434"/>
      <c r="M25" s="207"/>
      <c r="N25" s="190">
        <f t="shared" si="0"/>
        <v>0</v>
      </c>
      <c r="O25" s="191">
        <v>0</v>
      </c>
      <c r="P25" s="190">
        <f t="shared" si="1"/>
        <v>0</v>
      </c>
      <c r="Q25" s="605"/>
      <c r="R25" s="606"/>
    </row>
    <row r="26" spans="1:18" ht="14.45" customHeight="1" x14ac:dyDescent="0.25">
      <c r="A26" s="459">
        <v>514</v>
      </c>
      <c r="B26" s="365"/>
      <c r="C26" s="366"/>
      <c r="D26" s="625"/>
      <c r="E26" s="626"/>
      <c r="F26" s="627"/>
      <c r="G26" s="367"/>
      <c r="H26" s="368"/>
      <c r="I26" s="369">
        <v>0</v>
      </c>
      <c r="J26" s="363"/>
      <c r="K26" s="434"/>
      <c r="N26" s="190">
        <f t="shared" si="0"/>
        <v>0</v>
      </c>
      <c r="O26" s="191">
        <v>0</v>
      </c>
      <c r="P26" s="190">
        <f t="shared" si="1"/>
        <v>0</v>
      </c>
      <c r="Q26" s="605"/>
      <c r="R26" s="606"/>
    </row>
    <row r="27" spans="1:18" ht="14.45" customHeight="1" x14ac:dyDescent="0.25">
      <c r="A27" s="459">
        <v>515</v>
      </c>
      <c r="B27" s="365"/>
      <c r="C27" s="366"/>
      <c r="D27" s="625"/>
      <c r="E27" s="626"/>
      <c r="F27" s="627"/>
      <c r="G27" s="367"/>
      <c r="H27" s="368"/>
      <c r="I27" s="369">
        <v>0</v>
      </c>
      <c r="J27" s="363"/>
      <c r="K27" s="434"/>
      <c r="N27" s="190">
        <f t="shared" si="0"/>
        <v>0</v>
      </c>
      <c r="O27" s="191">
        <v>0</v>
      </c>
      <c r="P27" s="190">
        <f t="shared" si="1"/>
        <v>0</v>
      </c>
      <c r="Q27" s="605"/>
      <c r="R27" s="606"/>
    </row>
    <row r="28" spans="1:18" ht="14.45" customHeight="1" x14ac:dyDescent="0.25">
      <c r="A28" s="459">
        <v>516</v>
      </c>
      <c r="B28" s="365"/>
      <c r="C28" s="366"/>
      <c r="D28" s="625"/>
      <c r="E28" s="626"/>
      <c r="F28" s="627"/>
      <c r="G28" s="367"/>
      <c r="H28" s="368"/>
      <c r="I28" s="369">
        <v>0</v>
      </c>
      <c r="J28" s="363"/>
      <c r="K28" s="434"/>
      <c r="N28" s="190">
        <f t="shared" si="0"/>
        <v>0</v>
      </c>
      <c r="O28" s="191">
        <v>0</v>
      </c>
      <c r="P28" s="190">
        <f t="shared" si="1"/>
        <v>0</v>
      </c>
      <c r="Q28" s="379"/>
      <c r="R28" s="380"/>
    </row>
    <row r="29" spans="1:18" ht="14.45" customHeight="1" x14ac:dyDescent="0.25">
      <c r="A29" s="459">
        <v>517</v>
      </c>
      <c r="B29" s="365"/>
      <c r="C29" s="366"/>
      <c r="D29" s="625"/>
      <c r="E29" s="626"/>
      <c r="F29" s="627"/>
      <c r="G29" s="367"/>
      <c r="H29" s="368"/>
      <c r="I29" s="369">
        <v>0</v>
      </c>
      <c r="J29" s="363"/>
      <c r="K29" s="434"/>
      <c r="N29" s="190">
        <f t="shared" si="0"/>
        <v>0</v>
      </c>
      <c r="O29" s="191">
        <v>0</v>
      </c>
      <c r="P29" s="190">
        <f t="shared" si="1"/>
        <v>0</v>
      </c>
      <c r="Q29" s="379"/>
      <c r="R29" s="380"/>
    </row>
    <row r="30" spans="1:18" ht="14.45" customHeight="1" x14ac:dyDescent="0.25">
      <c r="A30" s="459">
        <v>518</v>
      </c>
      <c r="B30" s="365"/>
      <c r="C30" s="366"/>
      <c r="D30" s="625"/>
      <c r="E30" s="626"/>
      <c r="F30" s="627"/>
      <c r="G30" s="367"/>
      <c r="H30" s="368"/>
      <c r="I30" s="369">
        <v>0</v>
      </c>
      <c r="J30" s="363"/>
      <c r="K30" s="434"/>
      <c r="N30" s="190">
        <f t="shared" si="0"/>
        <v>0</v>
      </c>
      <c r="O30" s="191">
        <v>0</v>
      </c>
      <c r="P30" s="190">
        <f t="shared" si="1"/>
        <v>0</v>
      </c>
      <c r="Q30" s="379"/>
      <c r="R30" s="380"/>
    </row>
    <row r="31" spans="1:18" ht="14.45" customHeight="1" x14ac:dyDescent="0.25">
      <c r="A31" s="459">
        <v>519</v>
      </c>
      <c r="B31" s="365"/>
      <c r="C31" s="366"/>
      <c r="D31" s="625"/>
      <c r="E31" s="626"/>
      <c r="F31" s="627"/>
      <c r="G31" s="367"/>
      <c r="H31" s="368"/>
      <c r="I31" s="369">
        <v>0</v>
      </c>
      <c r="J31" s="363"/>
      <c r="K31" s="434"/>
      <c r="N31" s="190">
        <f t="shared" si="0"/>
        <v>0</v>
      </c>
      <c r="O31" s="191">
        <v>0</v>
      </c>
      <c r="P31" s="190">
        <f t="shared" si="1"/>
        <v>0</v>
      </c>
      <c r="Q31" s="379"/>
      <c r="R31" s="380"/>
    </row>
    <row r="32" spans="1:18" ht="14.45" customHeight="1" x14ac:dyDescent="0.25">
      <c r="A32" s="459">
        <v>520</v>
      </c>
      <c r="B32" s="365"/>
      <c r="C32" s="366"/>
      <c r="D32" s="625"/>
      <c r="E32" s="626"/>
      <c r="F32" s="627"/>
      <c r="G32" s="367"/>
      <c r="H32" s="368"/>
      <c r="I32" s="369">
        <v>0</v>
      </c>
      <c r="J32" s="363"/>
      <c r="K32" s="434"/>
      <c r="N32" s="190">
        <f t="shared" si="0"/>
        <v>0</v>
      </c>
      <c r="O32" s="191">
        <v>0</v>
      </c>
      <c r="P32" s="190">
        <f t="shared" si="1"/>
        <v>0</v>
      </c>
      <c r="Q32" s="379"/>
      <c r="R32" s="380"/>
    </row>
    <row r="33" spans="1:18" ht="14.45" customHeight="1" x14ac:dyDescent="0.25">
      <c r="A33" s="459">
        <v>521</v>
      </c>
      <c r="B33" s="365"/>
      <c r="C33" s="366"/>
      <c r="D33" s="625"/>
      <c r="E33" s="626"/>
      <c r="F33" s="627"/>
      <c r="G33" s="367"/>
      <c r="H33" s="368"/>
      <c r="I33" s="369">
        <v>0</v>
      </c>
      <c r="J33" s="363"/>
      <c r="K33" s="434"/>
      <c r="N33" s="190">
        <f t="shared" si="0"/>
        <v>0</v>
      </c>
      <c r="O33" s="191">
        <v>0</v>
      </c>
      <c r="P33" s="190">
        <f t="shared" si="1"/>
        <v>0</v>
      </c>
      <c r="Q33" s="605"/>
      <c r="R33" s="606"/>
    </row>
    <row r="34" spans="1:18" ht="14.45" customHeight="1" x14ac:dyDescent="0.25">
      <c r="A34" s="459">
        <v>522</v>
      </c>
      <c r="B34" s="365"/>
      <c r="C34" s="366"/>
      <c r="D34" s="625"/>
      <c r="E34" s="626"/>
      <c r="F34" s="627"/>
      <c r="G34" s="367"/>
      <c r="H34" s="368"/>
      <c r="I34" s="369">
        <v>0</v>
      </c>
      <c r="J34" s="363"/>
      <c r="K34" s="434"/>
      <c r="N34" s="190">
        <f t="shared" si="0"/>
        <v>0</v>
      </c>
      <c r="O34" s="191">
        <v>0</v>
      </c>
      <c r="P34" s="190">
        <f t="shared" si="1"/>
        <v>0</v>
      </c>
      <c r="Q34" s="379"/>
      <c r="R34" s="380"/>
    </row>
    <row r="35" spans="1:18" ht="14.45" customHeight="1" x14ac:dyDescent="0.25">
      <c r="A35" s="459">
        <v>523</v>
      </c>
      <c r="B35" s="365"/>
      <c r="C35" s="366"/>
      <c r="D35" s="625"/>
      <c r="E35" s="626"/>
      <c r="F35" s="627"/>
      <c r="G35" s="367"/>
      <c r="H35" s="368"/>
      <c r="I35" s="369">
        <v>0</v>
      </c>
      <c r="J35" s="363"/>
      <c r="K35" s="434"/>
      <c r="N35" s="190">
        <f t="shared" si="0"/>
        <v>0</v>
      </c>
      <c r="O35" s="191">
        <v>0</v>
      </c>
      <c r="P35" s="190">
        <f t="shared" si="1"/>
        <v>0</v>
      </c>
      <c r="Q35" s="605"/>
      <c r="R35" s="606"/>
    </row>
    <row r="36" spans="1:18" ht="15" customHeight="1" x14ac:dyDescent="0.25">
      <c r="E36" s="371"/>
      <c r="F36" s="372"/>
      <c r="G36" s="372"/>
      <c r="H36" s="373"/>
      <c r="I36" s="363"/>
      <c r="K36" s="435"/>
      <c r="N36" s="442"/>
      <c r="O36" s="442"/>
      <c r="P36" s="442"/>
      <c r="Q36" s="436"/>
      <c r="R36" s="437"/>
    </row>
    <row r="37" spans="1:18" ht="15" customHeight="1" x14ac:dyDescent="0.25">
      <c r="A37" s="460"/>
      <c r="E37" s="371"/>
      <c r="F37" s="371"/>
      <c r="G37" s="375" t="s">
        <v>91</v>
      </c>
      <c r="H37" s="376">
        <f>SUM(I13:I35)</f>
        <v>0</v>
      </c>
      <c r="K37" s="435"/>
      <c r="M37" s="207" t="s">
        <v>138</v>
      </c>
      <c r="N37" s="208">
        <f>SUM(N13:N35)</f>
        <v>0</v>
      </c>
      <c r="O37" s="208">
        <f>SUM(O13:O35)</f>
        <v>0</v>
      </c>
      <c r="P37" s="208">
        <f>SUM(P13:P35)</f>
        <v>0</v>
      </c>
      <c r="Q37" s="438"/>
      <c r="R37" s="439"/>
    </row>
    <row r="38" spans="1:18" x14ac:dyDescent="0.25">
      <c r="K38" s="430"/>
      <c r="Q38" s="440"/>
      <c r="R38" s="441"/>
    </row>
    <row r="39" spans="1:18" x14ac:dyDescent="0.25">
      <c r="K39" s="430"/>
    </row>
    <row r="40" spans="1:18" x14ac:dyDescent="0.25">
      <c r="K40" s="430"/>
    </row>
  </sheetData>
  <mergeCells count="41">
    <mergeCell ref="Q26:R26"/>
    <mergeCell ref="Q27:R27"/>
    <mergeCell ref="Q33:R33"/>
    <mergeCell ref="Q35:R35"/>
    <mergeCell ref="Q15:R15"/>
    <mergeCell ref="Q16:R16"/>
    <mergeCell ref="Q17:R17"/>
    <mergeCell ref="Q18:R18"/>
    <mergeCell ref="Q25:R25"/>
    <mergeCell ref="Q12:R12"/>
    <mergeCell ref="Q13:R13"/>
    <mergeCell ref="Q14:R14"/>
    <mergeCell ref="D33:F33"/>
    <mergeCell ref="D34:F34"/>
    <mergeCell ref="D24:F24"/>
    <mergeCell ref="D25:F25"/>
    <mergeCell ref="D26:F26"/>
    <mergeCell ref="D21:F21"/>
    <mergeCell ref="D22:F22"/>
    <mergeCell ref="D23:F23"/>
    <mergeCell ref="D18:F18"/>
    <mergeCell ref="D19:F19"/>
    <mergeCell ref="D20:F20"/>
    <mergeCell ref="D15:F15"/>
    <mergeCell ref="D16:F16"/>
    <mergeCell ref="D35:F35"/>
    <mergeCell ref="D30:F30"/>
    <mergeCell ref="D31:F31"/>
    <mergeCell ref="D32:F32"/>
    <mergeCell ref="D27:F27"/>
    <mergeCell ref="D28:F28"/>
    <mergeCell ref="D29:F29"/>
    <mergeCell ref="D17:F17"/>
    <mergeCell ref="D12:F12"/>
    <mergeCell ref="D13:F13"/>
    <mergeCell ref="D14:F14"/>
    <mergeCell ref="D5:E5"/>
    <mergeCell ref="D6:E6"/>
    <mergeCell ref="A10:H10"/>
    <mergeCell ref="A11:G11"/>
    <mergeCell ref="A9:H9"/>
  </mergeCells>
  <conditionalFormatting sqref="A13:E35">
    <cfRule type="expression" dxfId="7" priority="1">
      <formula>MOD(ROW(),2)=0</formula>
    </cfRule>
  </conditionalFormatting>
  <conditionalFormatting sqref="G13:I35">
    <cfRule type="expression" dxfId="6" priority="2">
      <formula>MOD(ROW(),2)=0</formula>
    </cfRule>
  </conditionalFormatting>
  <dataValidations xWindow="116" yWindow="444" count="3">
    <dataValidation allowBlank="1" showInputMessage="1" showErrorMessage="1" prompt="Insert unique client identifier to cross reference attached document" sqref="B13:B35" xr:uid="{702B7C8F-A054-468F-8D53-0755311F456B}"/>
    <dataValidation allowBlank="1" showInputMessage="1" showErrorMessage="1" promptTitle="Item No." prompt="This Item Number and document Type should be written on all supporting documents for cross referencing purposes." sqref="A13:A35" xr:uid="{B4AD764B-5AD9-42B6-AE41-5D56C110BB7D}"/>
    <dataValidation allowBlank="1" showInputMessage="1" showErrorMessage="1" promptTitle="Accounting Code" prompt="Where an Accounting Code is not used, please reference the Project No. as per the Letter of Offer." sqref="B12" xr:uid="{B53A5174-FE38-4BB4-B80F-1EDC96166326}"/>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483D-7F76-475D-A167-34A338C6BDA1}">
  <sheetPr>
    <tabColor rgb="FF00B0F0"/>
  </sheetPr>
  <dimension ref="A2:Y118"/>
  <sheetViews>
    <sheetView workbookViewId="0">
      <selection activeCell="A112" sqref="A30:XFD112"/>
    </sheetView>
  </sheetViews>
  <sheetFormatPr defaultColWidth="9.140625" defaultRowHeight="15" x14ac:dyDescent="0.25"/>
  <cols>
    <col min="1" max="1" width="7.7109375" style="264" customWidth="1"/>
    <col min="2" max="2" width="14.85546875" style="263" customWidth="1"/>
    <col min="3" max="3" width="38.7109375" style="263" customWidth="1"/>
    <col min="4" max="5" width="13.85546875" style="264" customWidth="1"/>
    <col min="6" max="6" width="48.140625" style="263" customWidth="1"/>
    <col min="7" max="7" width="20.28515625" style="264" customWidth="1"/>
    <col min="8" max="8" width="15.7109375" style="263" customWidth="1"/>
    <col min="9" max="9" width="14.28515625" style="263" customWidth="1"/>
    <col min="10" max="10" width="12.140625" style="263" customWidth="1"/>
    <col min="11" max="11" width="15.85546875" style="263" customWidth="1"/>
    <col min="12" max="12" width="16.5703125" style="263" customWidth="1"/>
    <col min="13" max="14" width="2.7109375" style="263" customWidth="1"/>
    <col min="15" max="15" width="5.140625" style="263" customWidth="1"/>
    <col min="16" max="20" width="20.7109375" style="263" customWidth="1"/>
    <col min="21" max="16384" width="9.140625" style="263"/>
  </cols>
  <sheetData>
    <row r="2" spans="1:25" ht="30" customHeight="1" x14ac:dyDescent="0.25"/>
    <row r="3" spans="1:25" ht="113.45" customHeight="1" x14ac:dyDescent="0.25">
      <c r="A3" s="385"/>
    </row>
    <row r="4" spans="1:25" ht="14.25" customHeight="1" x14ac:dyDescent="0.25"/>
    <row r="5" spans="1:25" ht="19.899999999999999" customHeight="1" x14ac:dyDescent="0.25">
      <c r="C5" s="356" t="s">
        <v>96</v>
      </c>
      <c r="D5" s="629" t="str">
        <f>IF('Claim Summary'!$C$5&lt;&gt;"",'Claim Summary'!$C$5,"")</f>
        <v/>
      </c>
      <c r="E5" s="630"/>
      <c r="H5" s="264"/>
      <c r="I5" s="264"/>
      <c r="J5" s="264"/>
      <c r="K5" s="264"/>
    </row>
    <row r="6" spans="1:25" ht="19.899999999999999" customHeight="1" x14ac:dyDescent="0.25">
      <c r="C6" s="356" t="s">
        <v>97</v>
      </c>
      <c r="D6" s="629" t="str">
        <f>IF('Claim Summary'!$C$10&lt;&gt;0,'Claim Summary'!$C$10,"")</f>
        <v/>
      </c>
      <c r="E6" s="630"/>
      <c r="G6" s="386"/>
      <c r="H6" s="386"/>
      <c r="I6" s="386"/>
      <c r="J6" s="386"/>
      <c r="K6" s="386"/>
    </row>
    <row r="7" spans="1:25" ht="15" customHeight="1" x14ac:dyDescent="0.25">
      <c r="C7" s="266"/>
      <c r="D7" s="267"/>
      <c r="E7" s="267"/>
    </row>
    <row r="8" spans="1:25" ht="15" customHeight="1" x14ac:dyDescent="0.25"/>
    <row r="9" spans="1:25" ht="25.15" customHeight="1" x14ac:dyDescent="0.25">
      <c r="B9" s="636" t="s">
        <v>95</v>
      </c>
      <c r="C9" s="636"/>
      <c r="D9" s="387"/>
      <c r="E9" s="387"/>
      <c r="F9" s="387"/>
      <c r="G9" s="387"/>
      <c r="H9" s="387"/>
      <c r="I9" s="176"/>
      <c r="J9" s="176"/>
      <c r="K9" s="176"/>
      <c r="M9" s="445"/>
      <c r="N9" s="268"/>
      <c r="O9" s="388"/>
      <c r="P9" s="384" t="s">
        <v>122</v>
      </c>
      <c r="Q9" s="384"/>
      <c r="R9" s="384"/>
      <c r="S9" s="384"/>
      <c r="T9" s="444"/>
    </row>
    <row r="10" spans="1:25" x14ac:dyDescent="0.25">
      <c r="B10" s="637" t="s">
        <v>88</v>
      </c>
      <c r="C10" s="637"/>
      <c r="D10" s="637"/>
      <c r="E10" s="637"/>
      <c r="F10" s="637"/>
      <c r="G10" s="637"/>
      <c r="H10" s="637"/>
      <c r="I10" s="637"/>
      <c r="J10" s="637"/>
      <c r="K10" s="637"/>
      <c r="M10" s="445"/>
      <c r="N10" s="268"/>
      <c r="P10" s="59"/>
      <c r="Q10" s="59"/>
      <c r="R10" s="59"/>
      <c r="S10" s="59"/>
      <c r="T10" s="59"/>
    </row>
    <row r="11" spans="1:25" s="389" customFormat="1" ht="15" customHeight="1" x14ac:dyDescent="0.25">
      <c r="A11" s="465"/>
      <c r="B11" s="637" t="s">
        <v>144</v>
      </c>
      <c r="C11" s="637"/>
      <c r="D11" s="637"/>
      <c r="E11" s="637"/>
      <c r="F11" s="637"/>
      <c r="G11" s="637"/>
      <c r="H11" s="637"/>
      <c r="I11" s="637"/>
      <c r="J11" s="637"/>
      <c r="K11" s="637"/>
      <c r="M11" s="446"/>
      <c r="N11" s="390"/>
      <c r="O11" s="391"/>
      <c r="P11" s="263"/>
      <c r="Q11" s="263"/>
      <c r="R11" s="263"/>
      <c r="S11" s="263"/>
      <c r="T11" s="263"/>
      <c r="U11" s="392"/>
      <c r="V11" s="392"/>
      <c r="W11" s="392"/>
      <c r="X11" s="392"/>
      <c r="Y11" s="392"/>
    </row>
    <row r="12" spans="1:25" s="121" customFormat="1" ht="65.25" hidden="1" customHeight="1" x14ac:dyDescent="0.25">
      <c r="A12" s="466"/>
      <c r="B12" s="422"/>
      <c r="C12" s="638" t="s">
        <v>145</v>
      </c>
      <c r="D12" s="423"/>
      <c r="E12" s="423"/>
      <c r="F12" s="423"/>
      <c r="G12" s="423"/>
      <c r="H12" s="424"/>
      <c r="I12" s="424"/>
      <c r="J12" s="425"/>
      <c r="K12" s="425"/>
      <c r="M12" s="446"/>
      <c r="N12" s="390"/>
      <c r="O12" s="393"/>
      <c r="P12" s="59"/>
      <c r="Q12" s="59"/>
      <c r="R12" s="59"/>
      <c r="S12" s="59"/>
      <c r="T12" s="59"/>
      <c r="U12" s="269"/>
      <c r="V12" s="269"/>
      <c r="W12" s="269"/>
      <c r="X12" s="269"/>
      <c r="Y12" s="269"/>
    </row>
    <row r="13" spans="1:25" s="394" customFormat="1" ht="40.15" customHeight="1" x14ac:dyDescent="0.25">
      <c r="A13" s="467" t="s">
        <v>87</v>
      </c>
      <c r="B13" s="426" t="s">
        <v>146</v>
      </c>
      <c r="C13" s="638"/>
      <c r="D13" s="632" t="s">
        <v>57</v>
      </c>
      <c r="E13" s="632"/>
      <c r="F13" s="632"/>
      <c r="G13" s="348" t="s">
        <v>9</v>
      </c>
      <c r="H13" s="349" t="s">
        <v>10</v>
      </c>
      <c r="I13" s="349" t="s">
        <v>89</v>
      </c>
      <c r="J13" s="349" t="s">
        <v>58</v>
      </c>
      <c r="K13" s="348" t="s">
        <v>147</v>
      </c>
      <c r="M13" s="446"/>
      <c r="N13" s="390"/>
      <c r="O13" s="395"/>
      <c r="P13" s="183" t="s">
        <v>248</v>
      </c>
      <c r="Q13" s="183" t="s">
        <v>173</v>
      </c>
      <c r="R13" s="183" t="s">
        <v>131</v>
      </c>
      <c r="S13" s="613" t="s">
        <v>129</v>
      </c>
      <c r="T13" s="614"/>
      <c r="U13" s="396"/>
      <c r="V13" s="396"/>
      <c r="W13" s="396"/>
      <c r="X13" s="396"/>
      <c r="Y13" s="396"/>
    </row>
    <row r="14" spans="1:25" s="123" customFormat="1" x14ac:dyDescent="0.25">
      <c r="A14" s="468">
        <v>601</v>
      </c>
      <c r="B14" s="397"/>
      <c r="C14" s="398"/>
      <c r="D14" s="633"/>
      <c r="E14" s="634"/>
      <c r="F14" s="635"/>
      <c r="G14" s="399"/>
      <c r="H14" s="400"/>
      <c r="I14" s="401">
        <v>0</v>
      </c>
      <c r="J14" s="402">
        <v>0</v>
      </c>
      <c r="K14" s="401">
        <f t="shared" ref="K14:K15" si="0">I14*J14</f>
        <v>0</v>
      </c>
      <c r="L14" s="403"/>
      <c r="M14" s="447"/>
      <c r="N14" s="404"/>
      <c r="O14" s="405"/>
      <c r="P14" s="190">
        <f>K14</f>
        <v>0</v>
      </c>
      <c r="Q14" s="191">
        <v>0</v>
      </c>
      <c r="R14" s="190">
        <f>P14-Q14</f>
        <v>0</v>
      </c>
      <c r="S14" s="605"/>
      <c r="T14" s="606"/>
      <c r="U14" s="406"/>
      <c r="V14" s="406"/>
      <c r="W14" s="406"/>
      <c r="X14" s="406"/>
      <c r="Y14" s="406"/>
    </row>
    <row r="15" spans="1:25" s="123" customFormat="1" x14ac:dyDescent="0.25">
      <c r="A15" s="468">
        <v>602</v>
      </c>
      <c r="B15" s="397"/>
      <c r="C15" s="398"/>
      <c r="D15" s="633"/>
      <c r="E15" s="634"/>
      <c r="F15" s="635"/>
      <c r="G15" s="399"/>
      <c r="H15" s="400"/>
      <c r="I15" s="401">
        <v>0</v>
      </c>
      <c r="J15" s="402">
        <v>0</v>
      </c>
      <c r="K15" s="401">
        <f t="shared" si="0"/>
        <v>0</v>
      </c>
      <c r="L15" s="403"/>
      <c r="M15" s="447"/>
      <c r="N15" s="404"/>
      <c r="O15" s="405"/>
      <c r="P15" s="190">
        <f t="shared" ref="P15:P78" si="1">K15</f>
        <v>0</v>
      </c>
      <c r="Q15" s="191">
        <v>0</v>
      </c>
      <c r="R15" s="190">
        <f t="shared" ref="R15:R35" si="2">P15-Q15</f>
        <v>0</v>
      </c>
      <c r="S15" s="605"/>
      <c r="T15" s="606"/>
      <c r="U15" s="406"/>
      <c r="V15" s="406"/>
      <c r="W15" s="406"/>
      <c r="X15" s="406"/>
      <c r="Y15" s="406"/>
    </row>
    <row r="16" spans="1:25" s="123" customFormat="1" x14ac:dyDescent="0.25">
      <c r="A16" s="468">
        <v>603</v>
      </c>
      <c r="B16" s="397"/>
      <c r="C16" s="398"/>
      <c r="D16" s="633"/>
      <c r="E16" s="634"/>
      <c r="F16" s="635"/>
      <c r="G16" s="399"/>
      <c r="H16" s="400"/>
      <c r="I16" s="401">
        <v>0</v>
      </c>
      <c r="J16" s="402">
        <v>0</v>
      </c>
      <c r="K16" s="401">
        <f t="shared" ref="K16:K78" si="3">I16*J16</f>
        <v>0</v>
      </c>
      <c r="L16" s="403"/>
      <c r="M16" s="447"/>
      <c r="N16" s="404"/>
      <c r="O16" s="405"/>
      <c r="P16" s="190">
        <f t="shared" si="1"/>
        <v>0</v>
      </c>
      <c r="Q16" s="191">
        <v>0</v>
      </c>
      <c r="R16" s="190">
        <f t="shared" si="2"/>
        <v>0</v>
      </c>
      <c r="S16" s="605"/>
      <c r="T16" s="606"/>
      <c r="U16" s="406"/>
      <c r="V16" s="406"/>
      <c r="W16" s="406"/>
      <c r="X16" s="406"/>
      <c r="Y16" s="406"/>
    </row>
    <row r="17" spans="1:25" s="123" customFormat="1" x14ac:dyDescent="0.25">
      <c r="A17" s="468">
        <v>604</v>
      </c>
      <c r="B17" s="397"/>
      <c r="C17" s="398"/>
      <c r="D17" s="633"/>
      <c r="E17" s="634"/>
      <c r="F17" s="635"/>
      <c r="G17" s="399"/>
      <c r="H17" s="400"/>
      <c r="I17" s="401">
        <v>0</v>
      </c>
      <c r="J17" s="402">
        <v>0</v>
      </c>
      <c r="K17" s="401">
        <f t="shared" si="3"/>
        <v>0</v>
      </c>
      <c r="L17" s="403"/>
      <c r="M17" s="447"/>
      <c r="N17" s="404"/>
      <c r="O17" s="405"/>
      <c r="P17" s="190">
        <f t="shared" si="1"/>
        <v>0</v>
      </c>
      <c r="Q17" s="191">
        <v>0</v>
      </c>
      <c r="R17" s="190">
        <f t="shared" si="2"/>
        <v>0</v>
      </c>
      <c r="S17" s="605"/>
      <c r="T17" s="606"/>
      <c r="U17" s="406"/>
      <c r="V17" s="406"/>
      <c r="W17" s="406"/>
      <c r="X17" s="406"/>
      <c r="Y17" s="406"/>
    </row>
    <row r="18" spans="1:25" s="123" customFormat="1" x14ac:dyDescent="0.25">
      <c r="A18" s="468">
        <v>605</v>
      </c>
      <c r="B18" s="397"/>
      <c r="C18" s="398"/>
      <c r="D18" s="633"/>
      <c r="E18" s="634"/>
      <c r="F18" s="635"/>
      <c r="G18" s="399"/>
      <c r="H18" s="400"/>
      <c r="I18" s="401">
        <v>0</v>
      </c>
      <c r="J18" s="402">
        <v>0</v>
      </c>
      <c r="K18" s="401">
        <f t="shared" si="3"/>
        <v>0</v>
      </c>
      <c r="L18" s="403"/>
      <c r="M18" s="447"/>
      <c r="N18" s="404"/>
      <c r="O18" s="405"/>
      <c r="P18" s="190">
        <f t="shared" si="1"/>
        <v>0</v>
      </c>
      <c r="Q18" s="191">
        <v>0</v>
      </c>
      <c r="R18" s="190">
        <f t="shared" si="2"/>
        <v>0</v>
      </c>
      <c r="S18" s="605"/>
      <c r="T18" s="606"/>
      <c r="U18" s="406"/>
      <c r="V18" s="406"/>
      <c r="W18" s="406"/>
      <c r="X18" s="406"/>
      <c r="Y18" s="406"/>
    </row>
    <row r="19" spans="1:25" s="123" customFormat="1" x14ac:dyDescent="0.25">
      <c r="A19" s="468">
        <v>606</v>
      </c>
      <c r="B19" s="397"/>
      <c r="C19" s="398"/>
      <c r="D19" s="633"/>
      <c r="E19" s="634"/>
      <c r="F19" s="635"/>
      <c r="G19" s="399"/>
      <c r="H19" s="400"/>
      <c r="I19" s="401">
        <v>0</v>
      </c>
      <c r="J19" s="402">
        <v>0</v>
      </c>
      <c r="K19" s="401">
        <f t="shared" si="3"/>
        <v>0</v>
      </c>
      <c r="L19" s="403"/>
      <c r="M19" s="447"/>
      <c r="N19" s="404"/>
      <c r="O19" s="405"/>
      <c r="P19" s="190">
        <f t="shared" si="1"/>
        <v>0</v>
      </c>
      <c r="Q19" s="191">
        <v>0</v>
      </c>
      <c r="R19" s="190">
        <f t="shared" si="2"/>
        <v>0</v>
      </c>
      <c r="S19" s="605"/>
      <c r="T19" s="606"/>
      <c r="U19" s="406"/>
      <c r="V19" s="406"/>
      <c r="W19" s="406"/>
      <c r="X19" s="406"/>
      <c r="Y19" s="406"/>
    </row>
    <row r="20" spans="1:25" s="123" customFormat="1" x14ac:dyDescent="0.25">
      <c r="A20" s="468">
        <v>607</v>
      </c>
      <c r="B20" s="397"/>
      <c r="C20" s="398"/>
      <c r="D20" s="633"/>
      <c r="E20" s="634"/>
      <c r="F20" s="635"/>
      <c r="G20" s="399"/>
      <c r="H20" s="400"/>
      <c r="I20" s="401">
        <v>0</v>
      </c>
      <c r="J20" s="402">
        <v>0</v>
      </c>
      <c r="K20" s="401">
        <f t="shared" si="3"/>
        <v>0</v>
      </c>
      <c r="L20" s="403"/>
      <c r="M20" s="447"/>
      <c r="N20" s="404"/>
      <c r="O20" s="405"/>
      <c r="P20" s="190">
        <f t="shared" si="1"/>
        <v>0</v>
      </c>
      <c r="Q20" s="191">
        <v>0</v>
      </c>
      <c r="R20" s="190">
        <f t="shared" si="2"/>
        <v>0</v>
      </c>
      <c r="S20" s="379"/>
      <c r="T20" s="380"/>
      <c r="U20" s="406"/>
      <c r="V20" s="406"/>
      <c r="W20" s="406"/>
      <c r="X20" s="406"/>
      <c r="Y20" s="406"/>
    </row>
    <row r="21" spans="1:25" s="123" customFormat="1" x14ac:dyDescent="0.25">
      <c r="A21" s="468">
        <v>608</v>
      </c>
      <c r="B21" s="397"/>
      <c r="C21" s="398"/>
      <c r="D21" s="633"/>
      <c r="E21" s="634"/>
      <c r="F21" s="635"/>
      <c r="G21" s="399"/>
      <c r="H21" s="400"/>
      <c r="I21" s="401">
        <v>0</v>
      </c>
      <c r="J21" s="402">
        <v>0</v>
      </c>
      <c r="K21" s="401">
        <f t="shared" si="3"/>
        <v>0</v>
      </c>
      <c r="L21" s="403"/>
      <c r="M21" s="447"/>
      <c r="N21" s="404"/>
      <c r="O21" s="405"/>
      <c r="P21" s="190">
        <f t="shared" si="1"/>
        <v>0</v>
      </c>
      <c r="Q21" s="191">
        <v>0</v>
      </c>
      <c r="R21" s="190">
        <f t="shared" si="2"/>
        <v>0</v>
      </c>
      <c r="S21" s="379"/>
      <c r="T21" s="380"/>
      <c r="U21" s="406"/>
      <c r="V21" s="406"/>
      <c r="W21" s="406"/>
      <c r="X21" s="406"/>
      <c r="Y21" s="406"/>
    </row>
    <row r="22" spans="1:25" s="123" customFormat="1" x14ac:dyDescent="0.25">
      <c r="A22" s="468">
        <v>609</v>
      </c>
      <c r="B22" s="397"/>
      <c r="C22" s="398"/>
      <c r="D22" s="633"/>
      <c r="E22" s="634"/>
      <c r="F22" s="635"/>
      <c r="G22" s="399"/>
      <c r="H22" s="400"/>
      <c r="I22" s="401">
        <v>0</v>
      </c>
      <c r="J22" s="402">
        <v>0</v>
      </c>
      <c r="K22" s="401">
        <f t="shared" si="3"/>
        <v>0</v>
      </c>
      <c r="L22" s="403"/>
      <c r="M22" s="447"/>
      <c r="N22" s="404"/>
      <c r="O22" s="405"/>
      <c r="P22" s="190">
        <f t="shared" si="1"/>
        <v>0</v>
      </c>
      <c r="Q22" s="191">
        <v>0</v>
      </c>
      <c r="R22" s="190">
        <f t="shared" si="2"/>
        <v>0</v>
      </c>
      <c r="S22" s="379"/>
      <c r="T22" s="380"/>
      <c r="U22" s="406"/>
      <c r="V22" s="406"/>
      <c r="W22" s="406"/>
      <c r="X22" s="406"/>
      <c r="Y22" s="406"/>
    </row>
    <row r="23" spans="1:25" s="123" customFormat="1" x14ac:dyDescent="0.25">
      <c r="A23" s="468">
        <v>610</v>
      </c>
      <c r="B23" s="397"/>
      <c r="C23" s="398"/>
      <c r="D23" s="633"/>
      <c r="E23" s="634"/>
      <c r="F23" s="635"/>
      <c r="G23" s="399"/>
      <c r="H23" s="400"/>
      <c r="I23" s="401">
        <v>0</v>
      </c>
      <c r="J23" s="402">
        <v>0</v>
      </c>
      <c r="K23" s="401">
        <f t="shared" si="3"/>
        <v>0</v>
      </c>
      <c r="L23" s="403"/>
      <c r="M23" s="447"/>
      <c r="N23" s="404"/>
      <c r="O23" s="405"/>
      <c r="P23" s="190">
        <f t="shared" si="1"/>
        <v>0</v>
      </c>
      <c r="Q23" s="191">
        <v>0</v>
      </c>
      <c r="R23" s="190">
        <f t="shared" si="2"/>
        <v>0</v>
      </c>
      <c r="S23" s="379"/>
      <c r="T23" s="380"/>
      <c r="U23" s="406"/>
      <c r="V23" s="406"/>
      <c r="W23" s="406"/>
      <c r="X23" s="406"/>
      <c r="Y23" s="406"/>
    </row>
    <row r="24" spans="1:25" s="123" customFormat="1" x14ac:dyDescent="0.25">
      <c r="A24" s="468">
        <v>611</v>
      </c>
      <c r="B24" s="397"/>
      <c r="C24" s="398"/>
      <c r="D24" s="633"/>
      <c r="E24" s="634"/>
      <c r="F24" s="635"/>
      <c r="G24" s="399"/>
      <c r="H24" s="400"/>
      <c r="I24" s="401">
        <v>0</v>
      </c>
      <c r="J24" s="402">
        <v>0</v>
      </c>
      <c r="K24" s="401">
        <f t="shared" si="3"/>
        <v>0</v>
      </c>
      <c r="L24" s="403"/>
      <c r="M24" s="447"/>
      <c r="N24" s="404"/>
      <c r="O24" s="405"/>
      <c r="P24" s="190">
        <f t="shared" si="1"/>
        <v>0</v>
      </c>
      <c r="Q24" s="191">
        <v>0</v>
      </c>
      <c r="R24" s="190">
        <f t="shared" si="2"/>
        <v>0</v>
      </c>
      <c r="S24" s="379"/>
      <c r="T24" s="380"/>
      <c r="U24" s="406"/>
      <c r="V24" s="406"/>
      <c r="W24" s="406"/>
      <c r="X24" s="406"/>
      <c r="Y24" s="406"/>
    </row>
    <row r="25" spans="1:25" s="123" customFormat="1" x14ac:dyDescent="0.25">
      <c r="A25" s="468">
        <v>612</v>
      </c>
      <c r="B25" s="397"/>
      <c r="C25" s="398"/>
      <c r="D25" s="633"/>
      <c r="E25" s="634"/>
      <c r="F25" s="635"/>
      <c r="G25" s="399"/>
      <c r="H25" s="400"/>
      <c r="I25" s="401">
        <v>0</v>
      </c>
      <c r="J25" s="402">
        <v>0</v>
      </c>
      <c r="K25" s="401">
        <f t="shared" si="3"/>
        <v>0</v>
      </c>
      <c r="L25" s="403"/>
      <c r="M25" s="447"/>
      <c r="N25" s="404"/>
      <c r="O25" s="405"/>
      <c r="P25" s="190">
        <f t="shared" si="1"/>
        <v>0</v>
      </c>
      <c r="Q25" s="191">
        <v>0</v>
      </c>
      <c r="R25" s="190">
        <f t="shared" si="2"/>
        <v>0</v>
      </c>
      <c r="S25" s="379"/>
      <c r="T25" s="380"/>
      <c r="U25" s="406"/>
      <c r="V25" s="406"/>
      <c r="W25" s="406"/>
      <c r="X25" s="406"/>
      <c r="Y25" s="406"/>
    </row>
    <row r="26" spans="1:25" s="123" customFormat="1" x14ac:dyDescent="0.25">
      <c r="A26" s="468">
        <v>613</v>
      </c>
      <c r="B26" s="397"/>
      <c r="C26" s="398"/>
      <c r="D26" s="633"/>
      <c r="E26" s="634"/>
      <c r="F26" s="635"/>
      <c r="G26" s="399"/>
      <c r="H26" s="400"/>
      <c r="I26" s="401">
        <v>0</v>
      </c>
      <c r="J26" s="402">
        <v>0</v>
      </c>
      <c r="K26" s="401">
        <f t="shared" si="3"/>
        <v>0</v>
      </c>
      <c r="L26" s="403"/>
      <c r="M26" s="447"/>
      <c r="N26" s="404"/>
      <c r="O26" s="405"/>
      <c r="P26" s="190">
        <f t="shared" si="1"/>
        <v>0</v>
      </c>
      <c r="Q26" s="191">
        <v>0</v>
      </c>
      <c r="R26" s="190">
        <f t="shared" si="2"/>
        <v>0</v>
      </c>
      <c r="S26" s="605"/>
      <c r="T26" s="606"/>
      <c r="U26" s="406"/>
      <c r="V26" s="406"/>
      <c r="W26" s="406"/>
      <c r="X26" s="406"/>
      <c r="Y26" s="406"/>
    </row>
    <row r="27" spans="1:25" s="123" customFormat="1" x14ac:dyDescent="0.25">
      <c r="A27" s="468">
        <v>614</v>
      </c>
      <c r="B27" s="397"/>
      <c r="C27" s="398"/>
      <c r="D27" s="633"/>
      <c r="E27" s="634"/>
      <c r="F27" s="635"/>
      <c r="G27" s="399"/>
      <c r="H27" s="400"/>
      <c r="I27" s="401">
        <v>0</v>
      </c>
      <c r="J27" s="402">
        <v>0</v>
      </c>
      <c r="K27" s="401">
        <f t="shared" si="3"/>
        <v>0</v>
      </c>
      <c r="L27" s="403"/>
      <c r="M27" s="447"/>
      <c r="N27" s="404"/>
      <c r="O27" s="405"/>
      <c r="P27" s="190">
        <f t="shared" si="1"/>
        <v>0</v>
      </c>
      <c r="Q27" s="191">
        <v>0</v>
      </c>
      <c r="R27" s="190">
        <f t="shared" si="2"/>
        <v>0</v>
      </c>
      <c r="S27" s="605"/>
      <c r="T27" s="606"/>
      <c r="U27" s="406"/>
      <c r="V27" s="406"/>
      <c r="W27" s="406"/>
      <c r="X27" s="406"/>
      <c r="Y27" s="406"/>
    </row>
    <row r="28" spans="1:25" s="123" customFormat="1" x14ac:dyDescent="0.25">
      <c r="A28" s="468">
        <v>615</v>
      </c>
      <c r="B28" s="397"/>
      <c r="C28" s="398"/>
      <c r="D28" s="633"/>
      <c r="E28" s="634"/>
      <c r="F28" s="635"/>
      <c r="G28" s="399"/>
      <c r="H28" s="400"/>
      <c r="I28" s="401">
        <v>0</v>
      </c>
      <c r="J28" s="402">
        <v>0</v>
      </c>
      <c r="K28" s="401">
        <f t="shared" si="3"/>
        <v>0</v>
      </c>
      <c r="L28" s="403"/>
      <c r="M28" s="447"/>
      <c r="N28" s="404"/>
      <c r="O28" s="405"/>
      <c r="P28" s="190">
        <f t="shared" si="1"/>
        <v>0</v>
      </c>
      <c r="Q28" s="191">
        <v>0</v>
      </c>
      <c r="R28" s="190">
        <f t="shared" si="2"/>
        <v>0</v>
      </c>
      <c r="S28" s="605"/>
      <c r="T28" s="606"/>
      <c r="U28" s="406"/>
      <c r="V28" s="406"/>
      <c r="W28" s="406"/>
      <c r="X28" s="406"/>
      <c r="Y28" s="406"/>
    </row>
    <row r="29" spans="1:25" s="123" customFormat="1" x14ac:dyDescent="0.25">
      <c r="A29" s="468">
        <v>616</v>
      </c>
      <c r="B29" s="397"/>
      <c r="C29" s="398"/>
      <c r="D29" s="633"/>
      <c r="E29" s="634"/>
      <c r="F29" s="635"/>
      <c r="G29" s="399"/>
      <c r="H29" s="400"/>
      <c r="I29" s="401">
        <v>0</v>
      </c>
      <c r="J29" s="402">
        <v>0</v>
      </c>
      <c r="K29" s="401">
        <f t="shared" si="3"/>
        <v>0</v>
      </c>
      <c r="L29" s="403"/>
      <c r="M29" s="447"/>
      <c r="N29" s="404"/>
      <c r="O29" s="405"/>
      <c r="P29" s="190">
        <f t="shared" si="1"/>
        <v>0</v>
      </c>
      <c r="Q29" s="191">
        <v>0</v>
      </c>
      <c r="R29" s="190">
        <f t="shared" si="2"/>
        <v>0</v>
      </c>
      <c r="S29" s="379"/>
      <c r="T29" s="380"/>
      <c r="U29" s="406"/>
      <c r="V29" s="406"/>
      <c r="W29" s="406"/>
      <c r="X29" s="406"/>
      <c r="Y29" s="406"/>
    </row>
    <row r="30" spans="1:25" s="123" customFormat="1" hidden="1" x14ac:dyDescent="0.25">
      <c r="A30" s="468">
        <v>617</v>
      </c>
      <c r="B30" s="397"/>
      <c r="C30" s="398"/>
      <c r="D30" s="633"/>
      <c r="E30" s="634"/>
      <c r="F30" s="635"/>
      <c r="G30" s="399"/>
      <c r="H30" s="400"/>
      <c r="I30" s="401">
        <v>0</v>
      </c>
      <c r="J30" s="402">
        <v>0</v>
      </c>
      <c r="K30" s="401">
        <f t="shared" si="3"/>
        <v>0</v>
      </c>
      <c r="L30" s="403"/>
      <c r="M30" s="447"/>
      <c r="N30" s="404"/>
      <c r="O30" s="405"/>
      <c r="P30" s="190">
        <f t="shared" si="1"/>
        <v>0</v>
      </c>
      <c r="Q30" s="191">
        <v>0</v>
      </c>
      <c r="R30" s="190">
        <f t="shared" si="2"/>
        <v>0</v>
      </c>
      <c r="S30" s="379"/>
      <c r="T30" s="380"/>
      <c r="U30" s="406"/>
      <c r="V30" s="406"/>
      <c r="W30" s="406"/>
      <c r="X30" s="406"/>
      <c r="Y30" s="406"/>
    </row>
    <row r="31" spans="1:25" s="123" customFormat="1" hidden="1" x14ac:dyDescent="0.25">
      <c r="A31" s="468">
        <v>618</v>
      </c>
      <c r="B31" s="397"/>
      <c r="C31" s="398"/>
      <c r="D31" s="633"/>
      <c r="E31" s="634"/>
      <c r="F31" s="635"/>
      <c r="G31" s="399"/>
      <c r="H31" s="400"/>
      <c r="I31" s="401">
        <v>0</v>
      </c>
      <c r="J31" s="402">
        <v>0</v>
      </c>
      <c r="K31" s="401">
        <f t="shared" si="3"/>
        <v>0</v>
      </c>
      <c r="L31" s="403"/>
      <c r="M31" s="447"/>
      <c r="N31" s="404"/>
      <c r="O31" s="405"/>
      <c r="P31" s="190">
        <f t="shared" si="1"/>
        <v>0</v>
      </c>
      <c r="Q31" s="191">
        <v>0</v>
      </c>
      <c r="R31" s="190">
        <f t="shared" si="2"/>
        <v>0</v>
      </c>
      <c r="S31" s="379"/>
      <c r="T31" s="380"/>
      <c r="U31" s="406"/>
      <c r="V31" s="406"/>
      <c r="W31" s="406"/>
      <c r="X31" s="406"/>
      <c r="Y31" s="406"/>
    </row>
    <row r="32" spans="1:25" s="123" customFormat="1" hidden="1" x14ac:dyDescent="0.25">
      <c r="A32" s="468">
        <v>619</v>
      </c>
      <c r="B32" s="397"/>
      <c r="C32" s="398"/>
      <c r="D32" s="633"/>
      <c r="E32" s="634"/>
      <c r="F32" s="635"/>
      <c r="G32" s="399"/>
      <c r="H32" s="400"/>
      <c r="I32" s="401">
        <v>0</v>
      </c>
      <c r="J32" s="402">
        <v>0</v>
      </c>
      <c r="K32" s="401">
        <f t="shared" si="3"/>
        <v>0</v>
      </c>
      <c r="L32" s="403"/>
      <c r="M32" s="447"/>
      <c r="N32" s="404"/>
      <c r="O32" s="405"/>
      <c r="P32" s="190">
        <f t="shared" si="1"/>
        <v>0</v>
      </c>
      <c r="Q32" s="191">
        <v>0</v>
      </c>
      <c r="R32" s="190">
        <f t="shared" si="2"/>
        <v>0</v>
      </c>
      <c r="S32" s="379"/>
      <c r="T32" s="380"/>
      <c r="U32" s="406"/>
      <c r="V32" s="406"/>
      <c r="W32" s="406"/>
      <c r="X32" s="406"/>
      <c r="Y32" s="406"/>
    </row>
    <row r="33" spans="1:25" s="123" customFormat="1" ht="14.25" hidden="1" customHeight="1" x14ac:dyDescent="0.25">
      <c r="A33" s="468">
        <v>620</v>
      </c>
      <c r="B33" s="397"/>
      <c r="C33" s="398"/>
      <c r="D33" s="633"/>
      <c r="E33" s="634"/>
      <c r="F33" s="635"/>
      <c r="G33" s="399"/>
      <c r="H33" s="400"/>
      <c r="I33" s="401">
        <v>0</v>
      </c>
      <c r="J33" s="402">
        <v>0</v>
      </c>
      <c r="K33" s="401">
        <f t="shared" si="3"/>
        <v>0</v>
      </c>
      <c r="L33" s="403"/>
      <c r="M33" s="447"/>
      <c r="N33" s="404"/>
      <c r="O33" s="405"/>
      <c r="P33" s="190">
        <f t="shared" si="1"/>
        <v>0</v>
      </c>
      <c r="Q33" s="191">
        <v>0</v>
      </c>
      <c r="R33" s="190">
        <f t="shared" si="2"/>
        <v>0</v>
      </c>
      <c r="S33" s="379"/>
      <c r="T33" s="380"/>
      <c r="U33" s="406"/>
      <c r="V33" s="406"/>
      <c r="W33" s="406"/>
      <c r="X33" s="406"/>
      <c r="Y33" s="406"/>
    </row>
    <row r="34" spans="1:25" s="123" customFormat="1" hidden="1" x14ac:dyDescent="0.25">
      <c r="A34" s="468">
        <v>621</v>
      </c>
      <c r="B34" s="397"/>
      <c r="C34" s="398"/>
      <c r="D34" s="633"/>
      <c r="E34" s="634"/>
      <c r="F34" s="635"/>
      <c r="G34" s="399"/>
      <c r="H34" s="400"/>
      <c r="I34" s="401">
        <v>0</v>
      </c>
      <c r="J34" s="402">
        <v>0</v>
      </c>
      <c r="K34" s="401">
        <f t="shared" si="3"/>
        <v>0</v>
      </c>
      <c r="L34" s="403"/>
      <c r="M34" s="447"/>
      <c r="N34" s="404"/>
      <c r="O34" s="405"/>
      <c r="P34" s="190">
        <f t="shared" si="1"/>
        <v>0</v>
      </c>
      <c r="Q34" s="191">
        <v>0</v>
      </c>
      <c r="R34" s="190">
        <f t="shared" si="2"/>
        <v>0</v>
      </c>
      <c r="S34" s="605"/>
      <c r="T34" s="606"/>
      <c r="U34" s="406"/>
      <c r="V34" s="406"/>
      <c r="W34" s="406"/>
      <c r="X34" s="406"/>
      <c r="Y34" s="406"/>
    </row>
    <row r="35" spans="1:25" s="123" customFormat="1" hidden="1" x14ac:dyDescent="0.25">
      <c r="A35" s="468">
        <v>622</v>
      </c>
      <c r="B35" s="397"/>
      <c r="C35" s="398"/>
      <c r="D35" s="633"/>
      <c r="E35" s="634"/>
      <c r="F35" s="635"/>
      <c r="G35" s="399"/>
      <c r="H35" s="400"/>
      <c r="I35" s="401">
        <v>0</v>
      </c>
      <c r="J35" s="402">
        <v>0</v>
      </c>
      <c r="K35" s="401">
        <f t="shared" si="3"/>
        <v>0</v>
      </c>
      <c r="L35" s="403"/>
      <c r="M35" s="447"/>
      <c r="N35" s="404"/>
      <c r="O35" s="405"/>
      <c r="P35" s="190">
        <f t="shared" si="1"/>
        <v>0</v>
      </c>
      <c r="Q35" s="191">
        <v>0</v>
      </c>
      <c r="R35" s="190">
        <f t="shared" si="2"/>
        <v>0</v>
      </c>
      <c r="S35" s="379"/>
      <c r="T35" s="380"/>
      <c r="U35" s="406"/>
      <c r="V35" s="406"/>
      <c r="W35" s="406"/>
      <c r="X35" s="406"/>
      <c r="Y35" s="406"/>
    </row>
    <row r="36" spans="1:25" s="123" customFormat="1" hidden="1" x14ac:dyDescent="0.25">
      <c r="A36" s="468">
        <v>623</v>
      </c>
      <c r="B36" s="397"/>
      <c r="C36" s="398"/>
      <c r="D36" s="633"/>
      <c r="E36" s="634"/>
      <c r="F36" s="635"/>
      <c r="G36" s="399"/>
      <c r="H36" s="400"/>
      <c r="I36" s="401">
        <v>0</v>
      </c>
      <c r="J36" s="402">
        <v>0</v>
      </c>
      <c r="K36" s="401">
        <f t="shared" si="3"/>
        <v>0</v>
      </c>
      <c r="L36" s="403"/>
      <c r="M36" s="447"/>
      <c r="N36" s="404"/>
      <c r="O36" s="405"/>
      <c r="P36" s="190">
        <f t="shared" si="1"/>
        <v>0</v>
      </c>
      <c r="Q36" s="191">
        <v>0</v>
      </c>
      <c r="R36" s="190">
        <f t="shared" ref="R36:R99" si="4">P36-Q36</f>
        <v>0</v>
      </c>
      <c r="S36" s="379"/>
      <c r="T36" s="380"/>
      <c r="U36" s="406"/>
      <c r="V36" s="406"/>
      <c r="W36" s="406"/>
      <c r="X36" s="406"/>
      <c r="Y36" s="406"/>
    </row>
    <row r="37" spans="1:25" s="123" customFormat="1" hidden="1" x14ac:dyDescent="0.25">
      <c r="A37" s="468">
        <v>624</v>
      </c>
      <c r="B37" s="397"/>
      <c r="C37" s="398"/>
      <c r="D37" s="633"/>
      <c r="E37" s="634"/>
      <c r="F37" s="635"/>
      <c r="G37" s="399"/>
      <c r="H37" s="400"/>
      <c r="I37" s="401">
        <v>0</v>
      </c>
      <c r="J37" s="402">
        <v>0</v>
      </c>
      <c r="K37" s="401">
        <f t="shared" si="3"/>
        <v>0</v>
      </c>
      <c r="L37" s="403"/>
      <c r="M37" s="447"/>
      <c r="N37" s="404"/>
      <c r="O37" s="405"/>
      <c r="P37" s="190">
        <f t="shared" si="1"/>
        <v>0</v>
      </c>
      <c r="Q37" s="191">
        <v>0</v>
      </c>
      <c r="R37" s="190">
        <f t="shared" si="4"/>
        <v>0</v>
      </c>
      <c r="S37" s="379"/>
      <c r="T37" s="380"/>
      <c r="U37" s="406"/>
      <c r="V37" s="406"/>
      <c r="W37" s="406"/>
      <c r="X37" s="406"/>
      <c r="Y37" s="406"/>
    </row>
    <row r="38" spans="1:25" s="123" customFormat="1" hidden="1" x14ac:dyDescent="0.25">
      <c r="A38" s="468">
        <v>625</v>
      </c>
      <c r="B38" s="397"/>
      <c r="C38" s="398"/>
      <c r="D38" s="633"/>
      <c r="E38" s="634"/>
      <c r="F38" s="635"/>
      <c r="G38" s="399"/>
      <c r="H38" s="400"/>
      <c r="I38" s="401">
        <v>0</v>
      </c>
      <c r="J38" s="402">
        <v>0</v>
      </c>
      <c r="K38" s="401">
        <f t="shared" si="3"/>
        <v>0</v>
      </c>
      <c r="L38" s="403"/>
      <c r="M38" s="447"/>
      <c r="N38" s="404"/>
      <c r="O38" s="405"/>
      <c r="P38" s="190">
        <f t="shared" si="1"/>
        <v>0</v>
      </c>
      <c r="Q38" s="191">
        <v>0</v>
      </c>
      <c r="R38" s="190">
        <f t="shared" si="4"/>
        <v>0</v>
      </c>
      <c r="S38" s="605"/>
      <c r="T38" s="606"/>
      <c r="U38" s="406"/>
      <c r="V38" s="406"/>
      <c r="W38" s="406"/>
      <c r="X38" s="406"/>
      <c r="Y38" s="406"/>
    </row>
    <row r="39" spans="1:25" s="123" customFormat="1" hidden="1" x14ac:dyDescent="0.25">
      <c r="A39" s="468">
        <v>626</v>
      </c>
      <c r="B39" s="397"/>
      <c r="C39" s="398"/>
      <c r="D39" s="633"/>
      <c r="E39" s="634"/>
      <c r="F39" s="635"/>
      <c r="G39" s="399"/>
      <c r="H39" s="400"/>
      <c r="I39" s="401">
        <v>0</v>
      </c>
      <c r="J39" s="402">
        <v>0</v>
      </c>
      <c r="K39" s="401">
        <f t="shared" si="3"/>
        <v>0</v>
      </c>
      <c r="L39" s="403"/>
      <c r="M39" s="447"/>
      <c r="N39" s="404"/>
      <c r="O39" s="405"/>
      <c r="P39" s="190">
        <f t="shared" si="1"/>
        <v>0</v>
      </c>
      <c r="Q39" s="191">
        <v>0</v>
      </c>
      <c r="R39" s="190">
        <f t="shared" si="4"/>
        <v>0</v>
      </c>
      <c r="S39" s="379"/>
      <c r="T39" s="380"/>
      <c r="U39" s="406"/>
      <c r="V39" s="406"/>
      <c r="W39" s="406"/>
      <c r="X39" s="406"/>
      <c r="Y39" s="406"/>
    </row>
    <row r="40" spans="1:25" s="123" customFormat="1" hidden="1" x14ac:dyDescent="0.25">
      <c r="A40" s="468">
        <v>627</v>
      </c>
      <c r="B40" s="397"/>
      <c r="C40" s="398"/>
      <c r="D40" s="633"/>
      <c r="E40" s="634"/>
      <c r="F40" s="635"/>
      <c r="G40" s="399"/>
      <c r="H40" s="400"/>
      <c r="I40" s="401">
        <v>0</v>
      </c>
      <c r="J40" s="402">
        <v>0</v>
      </c>
      <c r="K40" s="401">
        <f t="shared" si="3"/>
        <v>0</v>
      </c>
      <c r="L40" s="403"/>
      <c r="M40" s="447"/>
      <c r="N40" s="404"/>
      <c r="O40" s="405"/>
      <c r="P40" s="190">
        <f t="shared" si="1"/>
        <v>0</v>
      </c>
      <c r="Q40" s="191">
        <v>0</v>
      </c>
      <c r="R40" s="190">
        <f t="shared" si="4"/>
        <v>0</v>
      </c>
      <c r="S40" s="379"/>
      <c r="T40" s="380"/>
      <c r="U40" s="406"/>
      <c r="V40" s="406"/>
      <c r="W40" s="406"/>
      <c r="X40" s="406"/>
      <c r="Y40" s="406"/>
    </row>
    <row r="41" spans="1:25" s="123" customFormat="1" hidden="1" x14ac:dyDescent="0.25">
      <c r="A41" s="468">
        <v>628</v>
      </c>
      <c r="B41" s="397"/>
      <c r="C41" s="398"/>
      <c r="D41" s="633"/>
      <c r="E41" s="634"/>
      <c r="F41" s="635"/>
      <c r="G41" s="399"/>
      <c r="H41" s="400"/>
      <c r="I41" s="401">
        <v>0</v>
      </c>
      <c r="J41" s="402">
        <v>0</v>
      </c>
      <c r="K41" s="401">
        <f t="shared" si="3"/>
        <v>0</v>
      </c>
      <c r="L41" s="403"/>
      <c r="M41" s="447"/>
      <c r="N41" s="404"/>
      <c r="O41" s="405"/>
      <c r="P41" s="190">
        <f t="shared" si="1"/>
        <v>0</v>
      </c>
      <c r="Q41" s="191">
        <v>0</v>
      </c>
      <c r="R41" s="190">
        <f t="shared" si="4"/>
        <v>0</v>
      </c>
      <c r="S41" s="379"/>
      <c r="T41" s="380"/>
      <c r="U41" s="406"/>
      <c r="V41" s="406"/>
      <c r="W41" s="406"/>
      <c r="X41" s="406"/>
      <c r="Y41" s="406"/>
    </row>
    <row r="42" spans="1:25" s="123" customFormat="1" hidden="1" x14ac:dyDescent="0.25">
      <c r="A42" s="468">
        <v>629</v>
      </c>
      <c r="B42" s="397"/>
      <c r="C42" s="398"/>
      <c r="D42" s="633"/>
      <c r="E42" s="634"/>
      <c r="F42" s="635"/>
      <c r="G42" s="399"/>
      <c r="H42" s="400"/>
      <c r="I42" s="401">
        <v>0</v>
      </c>
      <c r="J42" s="402">
        <v>0</v>
      </c>
      <c r="K42" s="401">
        <f t="shared" si="3"/>
        <v>0</v>
      </c>
      <c r="L42" s="403"/>
      <c r="M42" s="447"/>
      <c r="N42" s="404"/>
      <c r="O42" s="405"/>
      <c r="P42" s="190">
        <f t="shared" si="1"/>
        <v>0</v>
      </c>
      <c r="Q42" s="191">
        <v>0</v>
      </c>
      <c r="R42" s="190">
        <f t="shared" si="4"/>
        <v>0</v>
      </c>
      <c r="S42" s="605"/>
      <c r="T42" s="606"/>
      <c r="U42" s="406"/>
      <c r="V42" s="406"/>
      <c r="W42" s="406"/>
      <c r="X42" s="406"/>
      <c r="Y42" s="406"/>
    </row>
    <row r="43" spans="1:25" s="123" customFormat="1" hidden="1" x14ac:dyDescent="0.25">
      <c r="A43" s="468">
        <v>630</v>
      </c>
      <c r="B43" s="397"/>
      <c r="C43" s="398"/>
      <c r="D43" s="633"/>
      <c r="E43" s="634"/>
      <c r="F43" s="635"/>
      <c r="G43" s="399"/>
      <c r="H43" s="400"/>
      <c r="I43" s="401">
        <v>0</v>
      </c>
      <c r="J43" s="402">
        <v>0</v>
      </c>
      <c r="K43" s="401">
        <f t="shared" si="3"/>
        <v>0</v>
      </c>
      <c r="L43" s="403"/>
      <c r="M43" s="447"/>
      <c r="N43" s="404"/>
      <c r="O43" s="405"/>
      <c r="P43" s="190">
        <f t="shared" si="1"/>
        <v>0</v>
      </c>
      <c r="Q43" s="191">
        <v>0</v>
      </c>
      <c r="R43" s="190">
        <f t="shared" si="4"/>
        <v>0</v>
      </c>
      <c r="S43" s="379"/>
      <c r="T43" s="380"/>
      <c r="U43" s="406"/>
      <c r="V43" s="406"/>
      <c r="W43" s="406"/>
      <c r="X43" s="406"/>
      <c r="Y43" s="406"/>
    </row>
    <row r="44" spans="1:25" s="123" customFormat="1" hidden="1" x14ac:dyDescent="0.25">
      <c r="A44" s="468">
        <v>631</v>
      </c>
      <c r="B44" s="397"/>
      <c r="C44" s="398"/>
      <c r="D44" s="633"/>
      <c r="E44" s="634"/>
      <c r="F44" s="635"/>
      <c r="G44" s="399"/>
      <c r="H44" s="400"/>
      <c r="I44" s="401">
        <v>0</v>
      </c>
      <c r="J44" s="402">
        <v>0</v>
      </c>
      <c r="K44" s="401">
        <f t="shared" si="3"/>
        <v>0</v>
      </c>
      <c r="L44" s="403"/>
      <c r="M44" s="447"/>
      <c r="N44" s="404"/>
      <c r="O44" s="405"/>
      <c r="P44" s="190">
        <f t="shared" si="1"/>
        <v>0</v>
      </c>
      <c r="Q44" s="191">
        <v>0</v>
      </c>
      <c r="R44" s="190">
        <f t="shared" si="4"/>
        <v>0</v>
      </c>
      <c r="S44" s="379"/>
      <c r="T44" s="380"/>
      <c r="U44" s="406"/>
      <c r="V44" s="406"/>
      <c r="W44" s="406"/>
      <c r="X44" s="406"/>
      <c r="Y44" s="406"/>
    </row>
    <row r="45" spans="1:25" s="123" customFormat="1" hidden="1" x14ac:dyDescent="0.25">
      <c r="A45" s="468">
        <v>632</v>
      </c>
      <c r="B45" s="397"/>
      <c r="C45" s="398"/>
      <c r="D45" s="633"/>
      <c r="E45" s="634"/>
      <c r="F45" s="635"/>
      <c r="G45" s="399"/>
      <c r="H45" s="400"/>
      <c r="I45" s="401">
        <v>0</v>
      </c>
      <c r="J45" s="402">
        <v>0</v>
      </c>
      <c r="K45" s="401">
        <f t="shared" si="3"/>
        <v>0</v>
      </c>
      <c r="L45" s="403"/>
      <c r="M45" s="447"/>
      <c r="N45" s="404"/>
      <c r="O45" s="405"/>
      <c r="P45" s="190">
        <f t="shared" si="1"/>
        <v>0</v>
      </c>
      <c r="Q45" s="191">
        <v>0</v>
      </c>
      <c r="R45" s="190">
        <f t="shared" si="4"/>
        <v>0</v>
      </c>
      <c r="S45" s="379"/>
      <c r="T45" s="380"/>
      <c r="U45" s="406"/>
      <c r="V45" s="406"/>
      <c r="W45" s="406"/>
      <c r="X45" s="406"/>
      <c r="Y45" s="406"/>
    </row>
    <row r="46" spans="1:25" s="123" customFormat="1" hidden="1" x14ac:dyDescent="0.25">
      <c r="A46" s="468">
        <v>633</v>
      </c>
      <c r="B46" s="397"/>
      <c r="C46" s="398"/>
      <c r="D46" s="633"/>
      <c r="E46" s="634"/>
      <c r="F46" s="635"/>
      <c r="G46" s="399"/>
      <c r="H46" s="400"/>
      <c r="I46" s="401">
        <v>0</v>
      </c>
      <c r="J46" s="402">
        <v>0</v>
      </c>
      <c r="K46" s="401">
        <f t="shared" si="3"/>
        <v>0</v>
      </c>
      <c r="L46" s="403"/>
      <c r="M46" s="447"/>
      <c r="N46" s="404"/>
      <c r="O46" s="405"/>
      <c r="P46" s="190">
        <f t="shared" si="1"/>
        <v>0</v>
      </c>
      <c r="Q46" s="191">
        <v>0</v>
      </c>
      <c r="R46" s="190">
        <f t="shared" si="4"/>
        <v>0</v>
      </c>
      <c r="S46" s="605"/>
      <c r="T46" s="606"/>
      <c r="U46" s="406"/>
      <c r="V46" s="406"/>
      <c r="W46" s="406"/>
      <c r="X46" s="406"/>
      <c r="Y46" s="406"/>
    </row>
    <row r="47" spans="1:25" s="123" customFormat="1" hidden="1" x14ac:dyDescent="0.25">
      <c r="A47" s="468">
        <v>634</v>
      </c>
      <c r="B47" s="397"/>
      <c r="C47" s="398"/>
      <c r="D47" s="633"/>
      <c r="E47" s="634"/>
      <c r="F47" s="635"/>
      <c r="G47" s="399"/>
      <c r="H47" s="400"/>
      <c r="I47" s="401">
        <v>0</v>
      </c>
      <c r="J47" s="402">
        <v>0</v>
      </c>
      <c r="K47" s="401">
        <f t="shared" si="3"/>
        <v>0</v>
      </c>
      <c r="L47" s="403"/>
      <c r="M47" s="447"/>
      <c r="N47" s="404"/>
      <c r="O47" s="405"/>
      <c r="P47" s="190">
        <f t="shared" si="1"/>
        <v>0</v>
      </c>
      <c r="Q47" s="191">
        <v>0</v>
      </c>
      <c r="R47" s="190">
        <f t="shared" si="4"/>
        <v>0</v>
      </c>
      <c r="S47" s="379"/>
      <c r="T47" s="380"/>
      <c r="U47" s="406"/>
      <c r="V47" s="406"/>
      <c r="W47" s="406"/>
      <c r="X47" s="406"/>
      <c r="Y47" s="406"/>
    </row>
    <row r="48" spans="1:25" s="123" customFormat="1" hidden="1" x14ac:dyDescent="0.25">
      <c r="A48" s="468">
        <v>635</v>
      </c>
      <c r="B48" s="397"/>
      <c r="C48" s="398"/>
      <c r="D48" s="633"/>
      <c r="E48" s="634"/>
      <c r="F48" s="635"/>
      <c r="G48" s="399"/>
      <c r="H48" s="400"/>
      <c r="I48" s="401">
        <v>0</v>
      </c>
      <c r="J48" s="402">
        <v>0</v>
      </c>
      <c r="K48" s="401">
        <f t="shared" si="3"/>
        <v>0</v>
      </c>
      <c r="L48" s="403"/>
      <c r="M48" s="447"/>
      <c r="N48" s="404"/>
      <c r="O48" s="405"/>
      <c r="P48" s="190">
        <f t="shared" si="1"/>
        <v>0</v>
      </c>
      <c r="Q48" s="191">
        <v>0</v>
      </c>
      <c r="R48" s="190">
        <f t="shared" si="4"/>
        <v>0</v>
      </c>
      <c r="S48" s="379"/>
      <c r="T48" s="380"/>
      <c r="U48" s="406"/>
      <c r="V48" s="406"/>
      <c r="W48" s="406"/>
      <c r="X48" s="406"/>
      <c r="Y48" s="406"/>
    </row>
    <row r="49" spans="1:25" s="123" customFormat="1" hidden="1" x14ac:dyDescent="0.25">
      <c r="A49" s="468">
        <v>636</v>
      </c>
      <c r="B49" s="397"/>
      <c r="C49" s="398"/>
      <c r="D49" s="633"/>
      <c r="E49" s="634"/>
      <c r="F49" s="635"/>
      <c r="G49" s="399"/>
      <c r="H49" s="400"/>
      <c r="I49" s="401">
        <v>0</v>
      </c>
      <c r="J49" s="402">
        <v>0</v>
      </c>
      <c r="K49" s="401">
        <f t="shared" si="3"/>
        <v>0</v>
      </c>
      <c r="L49" s="403"/>
      <c r="M49" s="447"/>
      <c r="N49" s="404"/>
      <c r="O49" s="405"/>
      <c r="P49" s="190">
        <f t="shared" si="1"/>
        <v>0</v>
      </c>
      <c r="Q49" s="191">
        <v>0</v>
      </c>
      <c r="R49" s="190">
        <f t="shared" si="4"/>
        <v>0</v>
      </c>
      <c r="S49" s="379"/>
      <c r="T49" s="380"/>
      <c r="U49" s="406"/>
      <c r="V49" s="406"/>
      <c r="W49" s="406"/>
      <c r="X49" s="406"/>
      <c r="Y49" s="406"/>
    </row>
    <row r="50" spans="1:25" s="123" customFormat="1" hidden="1" x14ac:dyDescent="0.25">
      <c r="A50" s="468">
        <v>637</v>
      </c>
      <c r="B50" s="397"/>
      <c r="C50" s="398"/>
      <c r="D50" s="633"/>
      <c r="E50" s="634"/>
      <c r="F50" s="635"/>
      <c r="G50" s="399"/>
      <c r="H50" s="400"/>
      <c r="I50" s="401">
        <v>0</v>
      </c>
      <c r="J50" s="402">
        <v>0</v>
      </c>
      <c r="K50" s="401">
        <f t="shared" si="3"/>
        <v>0</v>
      </c>
      <c r="L50" s="403"/>
      <c r="M50" s="447"/>
      <c r="N50" s="404"/>
      <c r="O50" s="405"/>
      <c r="P50" s="190">
        <f t="shared" si="1"/>
        <v>0</v>
      </c>
      <c r="Q50" s="191">
        <v>0</v>
      </c>
      <c r="R50" s="190">
        <f t="shared" si="4"/>
        <v>0</v>
      </c>
      <c r="S50" s="605"/>
      <c r="T50" s="606"/>
      <c r="U50" s="406"/>
      <c r="V50" s="406"/>
      <c r="W50" s="406"/>
      <c r="X50" s="406"/>
      <c r="Y50" s="406"/>
    </row>
    <row r="51" spans="1:25" s="123" customFormat="1" hidden="1" x14ac:dyDescent="0.25">
      <c r="A51" s="468">
        <v>638</v>
      </c>
      <c r="B51" s="397"/>
      <c r="C51" s="398"/>
      <c r="D51" s="633"/>
      <c r="E51" s="634"/>
      <c r="F51" s="635"/>
      <c r="G51" s="399"/>
      <c r="H51" s="400"/>
      <c r="I51" s="401">
        <v>0</v>
      </c>
      <c r="J51" s="402">
        <v>0</v>
      </c>
      <c r="K51" s="401">
        <f t="shared" si="3"/>
        <v>0</v>
      </c>
      <c r="L51" s="403"/>
      <c r="M51" s="447"/>
      <c r="N51" s="404"/>
      <c r="O51" s="405"/>
      <c r="P51" s="190">
        <f t="shared" si="1"/>
        <v>0</v>
      </c>
      <c r="Q51" s="191">
        <v>0</v>
      </c>
      <c r="R51" s="190">
        <f t="shared" si="4"/>
        <v>0</v>
      </c>
      <c r="S51" s="379"/>
      <c r="T51" s="380"/>
      <c r="U51" s="406"/>
      <c r="V51" s="406"/>
      <c r="W51" s="406"/>
      <c r="X51" s="406"/>
      <c r="Y51" s="406"/>
    </row>
    <row r="52" spans="1:25" s="123" customFormat="1" hidden="1" x14ac:dyDescent="0.25">
      <c r="A52" s="468">
        <v>639</v>
      </c>
      <c r="B52" s="397"/>
      <c r="C52" s="398"/>
      <c r="D52" s="633"/>
      <c r="E52" s="634"/>
      <c r="F52" s="635"/>
      <c r="G52" s="399"/>
      <c r="H52" s="400"/>
      <c r="I52" s="401">
        <v>0</v>
      </c>
      <c r="J52" s="402">
        <v>0</v>
      </c>
      <c r="K52" s="401">
        <f t="shared" si="3"/>
        <v>0</v>
      </c>
      <c r="L52" s="403"/>
      <c r="M52" s="447"/>
      <c r="N52" s="404"/>
      <c r="O52" s="405"/>
      <c r="P52" s="190">
        <f t="shared" si="1"/>
        <v>0</v>
      </c>
      <c r="Q52" s="191">
        <v>0</v>
      </c>
      <c r="R52" s="190">
        <f t="shared" si="4"/>
        <v>0</v>
      </c>
      <c r="S52" s="379"/>
      <c r="T52" s="380"/>
      <c r="U52" s="406"/>
      <c r="V52" s="406"/>
      <c r="W52" s="406"/>
      <c r="X52" s="406"/>
      <c r="Y52" s="406"/>
    </row>
    <row r="53" spans="1:25" s="123" customFormat="1" hidden="1" x14ac:dyDescent="0.25">
      <c r="A53" s="468">
        <v>640</v>
      </c>
      <c r="B53" s="397"/>
      <c r="C53" s="398"/>
      <c r="D53" s="633"/>
      <c r="E53" s="634"/>
      <c r="F53" s="635"/>
      <c r="G53" s="399"/>
      <c r="H53" s="400"/>
      <c r="I53" s="401">
        <v>0</v>
      </c>
      <c r="J53" s="402">
        <v>0</v>
      </c>
      <c r="K53" s="401">
        <f t="shared" si="3"/>
        <v>0</v>
      </c>
      <c r="L53" s="403"/>
      <c r="M53" s="447"/>
      <c r="N53" s="404"/>
      <c r="O53" s="405"/>
      <c r="P53" s="190">
        <f t="shared" si="1"/>
        <v>0</v>
      </c>
      <c r="Q53" s="191">
        <v>0</v>
      </c>
      <c r="R53" s="190">
        <f t="shared" si="4"/>
        <v>0</v>
      </c>
      <c r="S53" s="379"/>
      <c r="T53" s="380"/>
      <c r="U53" s="406"/>
      <c r="V53" s="406"/>
      <c r="W53" s="406"/>
      <c r="X53" s="406"/>
      <c r="Y53" s="406"/>
    </row>
    <row r="54" spans="1:25" s="123" customFormat="1" hidden="1" x14ac:dyDescent="0.25">
      <c r="A54" s="468">
        <v>641</v>
      </c>
      <c r="B54" s="397"/>
      <c r="C54" s="398"/>
      <c r="D54" s="633"/>
      <c r="E54" s="634"/>
      <c r="F54" s="635"/>
      <c r="G54" s="399"/>
      <c r="H54" s="400"/>
      <c r="I54" s="401">
        <v>0</v>
      </c>
      <c r="J54" s="402">
        <v>0</v>
      </c>
      <c r="K54" s="401">
        <f t="shared" si="3"/>
        <v>0</v>
      </c>
      <c r="L54" s="403"/>
      <c r="M54" s="447"/>
      <c r="N54" s="404"/>
      <c r="O54" s="405"/>
      <c r="P54" s="190">
        <f t="shared" si="1"/>
        <v>0</v>
      </c>
      <c r="Q54" s="191">
        <v>0</v>
      </c>
      <c r="R54" s="190">
        <f t="shared" si="4"/>
        <v>0</v>
      </c>
      <c r="S54" s="605"/>
      <c r="T54" s="606"/>
      <c r="U54" s="406"/>
      <c r="V54" s="406"/>
      <c r="W54" s="406"/>
      <c r="X54" s="406"/>
      <c r="Y54" s="406"/>
    </row>
    <row r="55" spans="1:25" s="123" customFormat="1" hidden="1" x14ac:dyDescent="0.25">
      <c r="A55" s="468">
        <v>642</v>
      </c>
      <c r="B55" s="397"/>
      <c r="C55" s="398"/>
      <c r="D55" s="633"/>
      <c r="E55" s="634"/>
      <c r="F55" s="635"/>
      <c r="G55" s="399"/>
      <c r="H55" s="400"/>
      <c r="I55" s="401">
        <v>0</v>
      </c>
      <c r="J55" s="402">
        <v>0</v>
      </c>
      <c r="K55" s="401">
        <f t="shared" si="3"/>
        <v>0</v>
      </c>
      <c r="L55" s="403"/>
      <c r="M55" s="447"/>
      <c r="N55" s="404"/>
      <c r="O55" s="405"/>
      <c r="P55" s="190">
        <f t="shared" si="1"/>
        <v>0</v>
      </c>
      <c r="Q55" s="191">
        <v>0</v>
      </c>
      <c r="R55" s="190">
        <f t="shared" si="4"/>
        <v>0</v>
      </c>
      <c r="S55" s="379"/>
      <c r="T55" s="380"/>
      <c r="U55" s="406"/>
      <c r="V55" s="406"/>
      <c r="W55" s="406"/>
      <c r="X55" s="406"/>
      <c r="Y55" s="406"/>
    </row>
    <row r="56" spans="1:25" s="123" customFormat="1" hidden="1" x14ac:dyDescent="0.25">
      <c r="A56" s="468">
        <v>643</v>
      </c>
      <c r="B56" s="397"/>
      <c r="C56" s="398"/>
      <c r="D56" s="633"/>
      <c r="E56" s="634"/>
      <c r="F56" s="635"/>
      <c r="G56" s="399"/>
      <c r="H56" s="400"/>
      <c r="I56" s="401">
        <v>0</v>
      </c>
      <c r="J56" s="402">
        <v>0</v>
      </c>
      <c r="K56" s="401">
        <f t="shared" si="3"/>
        <v>0</v>
      </c>
      <c r="L56" s="403"/>
      <c r="M56" s="447"/>
      <c r="N56" s="404"/>
      <c r="O56" s="405"/>
      <c r="P56" s="190">
        <f t="shared" si="1"/>
        <v>0</v>
      </c>
      <c r="Q56" s="191">
        <v>0</v>
      </c>
      <c r="R56" s="190">
        <f t="shared" si="4"/>
        <v>0</v>
      </c>
      <c r="S56" s="379"/>
      <c r="T56" s="380"/>
      <c r="U56" s="406"/>
      <c r="V56" s="406"/>
      <c r="W56" s="406"/>
      <c r="X56" s="406"/>
      <c r="Y56" s="406"/>
    </row>
    <row r="57" spans="1:25" s="123" customFormat="1" hidden="1" x14ac:dyDescent="0.25">
      <c r="A57" s="468">
        <v>644</v>
      </c>
      <c r="B57" s="397"/>
      <c r="C57" s="398"/>
      <c r="D57" s="633"/>
      <c r="E57" s="634"/>
      <c r="F57" s="635"/>
      <c r="G57" s="399"/>
      <c r="H57" s="400"/>
      <c r="I57" s="401">
        <v>0</v>
      </c>
      <c r="J57" s="402">
        <v>0</v>
      </c>
      <c r="K57" s="401">
        <f t="shared" si="3"/>
        <v>0</v>
      </c>
      <c r="L57" s="403"/>
      <c r="M57" s="447"/>
      <c r="N57" s="404"/>
      <c r="O57" s="405"/>
      <c r="P57" s="190">
        <f t="shared" si="1"/>
        <v>0</v>
      </c>
      <c r="Q57" s="191">
        <v>0</v>
      </c>
      <c r="R57" s="190">
        <f t="shared" si="4"/>
        <v>0</v>
      </c>
      <c r="S57" s="379"/>
      <c r="T57" s="380"/>
      <c r="U57" s="406"/>
      <c r="V57" s="406"/>
      <c r="W57" s="406"/>
      <c r="X57" s="406"/>
      <c r="Y57" s="406"/>
    </row>
    <row r="58" spans="1:25" s="123" customFormat="1" hidden="1" x14ac:dyDescent="0.25">
      <c r="A58" s="468">
        <v>645</v>
      </c>
      <c r="B58" s="397"/>
      <c r="C58" s="398"/>
      <c r="D58" s="633"/>
      <c r="E58" s="634"/>
      <c r="F58" s="635"/>
      <c r="G58" s="399"/>
      <c r="H58" s="400"/>
      <c r="I58" s="401">
        <v>0</v>
      </c>
      <c r="J58" s="402">
        <v>0</v>
      </c>
      <c r="K58" s="401">
        <f t="shared" si="3"/>
        <v>0</v>
      </c>
      <c r="L58" s="403"/>
      <c r="M58" s="447"/>
      <c r="N58" s="404"/>
      <c r="O58" s="405"/>
      <c r="P58" s="190">
        <f t="shared" si="1"/>
        <v>0</v>
      </c>
      <c r="Q58" s="191">
        <v>0</v>
      </c>
      <c r="R58" s="190">
        <f t="shared" si="4"/>
        <v>0</v>
      </c>
      <c r="S58" s="605"/>
      <c r="T58" s="606"/>
      <c r="U58" s="406"/>
      <c r="V58" s="406"/>
      <c r="W58" s="406"/>
      <c r="X58" s="406"/>
      <c r="Y58" s="406"/>
    </row>
    <row r="59" spans="1:25" s="123" customFormat="1" hidden="1" x14ac:dyDescent="0.25">
      <c r="A59" s="468">
        <v>646</v>
      </c>
      <c r="B59" s="397"/>
      <c r="C59" s="398"/>
      <c r="D59" s="633"/>
      <c r="E59" s="634"/>
      <c r="F59" s="635"/>
      <c r="G59" s="399"/>
      <c r="H59" s="400"/>
      <c r="I59" s="401">
        <v>0</v>
      </c>
      <c r="J59" s="402">
        <v>0</v>
      </c>
      <c r="K59" s="401">
        <f t="shared" si="3"/>
        <v>0</v>
      </c>
      <c r="L59" s="403"/>
      <c r="M59" s="447"/>
      <c r="N59" s="404"/>
      <c r="O59" s="405"/>
      <c r="P59" s="190">
        <f t="shared" si="1"/>
        <v>0</v>
      </c>
      <c r="Q59" s="191">
        <v>0</v>
      </c>
      <c r="R59" s="190">
        <f t="shared" si="4"/>
        <v>0</v>
      </c>
      <c r="S59" s="379"/>
      <c r="T59" s="380"/>
      <c r="U59" s="406"/>
      <c r="V59" s="406"/>
      <c r="W59" s="406"/>
      <c r="X59" s="406"/>
      <c r="Y59" s="406"/>
    </row>
    <row r="60" spans="1:25" s="123" customFormat="1" hidden="1" x14ac:dyDescent="0.25">
      <c r="A60" s="468">
        <v>647</v>
      </c>
      <c r="B60" s="397"/>
      <c r="C60" s="398"/>
      <c r="D60" s="633"/>
      <c r="E60" s="634"/>
      <c r="F60" s="635"/>
      <c r="G60" s="399"/>
      <c r="H60" s="400"/>
      <c r="I60" s="401">
        <v>0</v>
      </c>
      <c r="J60" s="402">
        <v>0</v>
      </c>
      <c r="K60" s="401">
        <f t="shared" si="3"/>
        <v>0</v>
      </c>
      <c r="L60" s="403"/>
      <c r="M60" s="447"/>
      <c r="N60" s="404"/>
      <c r="O60" s="405"/>
      <c r="P60" s="190">
        <f t="shared" si="1"/>
        <v>0</v>
      </c>
      <c r="Q60" s="191">
        <v>0</v>
      </c>
      <c r="R60" s="190">
        <f t="shared" si="4"/>
        <v>0</v>
      </c>
      <c r="S60" s="379"/>
      <c r="T60" s="380"/>
      <c r="U60" s="406"/>
      <c r="V60" s="406"/>
      <c r="W60" s="406"/>
      <c r="X60" s="406"/>
      <c r="Y60" s="406"/>
    </row>
    <row r="61" spans="1:25" s="123" customFormat="1" hidden="1" x14ac:dyDescent="0.25">
      <c r="A61" s="468">
        <v>648</v>
      </c>
      <c r="B61" s="397"/>
      <c r="C61" s="398"/>
      <c r="D61" s="633"/>
      <c r="E61" s="634"/>
      <c r="F61" s="635"/>
      <c r="G61" s="399"/>
      <c r="H61" s="400"/>
      <c r="I61" s="401">
        <v>0</v>
      </c>
      <c r="J61" s="402">
        <v>0</v>
      </c>
      <c r="K61" s="401">
        <f t="shared" si="3"/>
        <v>0</v>
      </c>
      <c r="L61" s="403"/>
      <c r="M61" s="447"/>
      <c r="N61" s="404"/>
      <c r="O61" s="405"/>
      <c r="P61" s="190">
        <f t="shared" si="1"/>
        <v>0</v>
      </c>
      <c r="Q61" s="191">
        <v>0</v>
      </c>
      <c r="R61" s="190">
        <f t="shared" si="4"/>
        <v>0</v>
      </c>
      <c r="S61" s="379"/>
      <c r="T61" s="380"/>
      <c r="U61" s="406"/>
      <c r="V61" s="406"/>
      <c r="W61" s="406"/>
      <c r="X61" s="406"/>
      <c r="Y61" s="406"/>
    </row>
    <row r="62" spans="1:25" s="123" customFormat="1" hidden="1" x14ac:dyDescent="0.25">
      <c r="A62" s="468">
        <v>649</v>
      </c>
      <c r="B62" s="397"/>
      <c r="C62" s="398"/>
      <c r="D62" s="633"/>
      <c r="E62" s="634"/>
      <c r="F62" s="635"/>
      <c r="G62" s="399"/>
      <c r="H62" s="400"/>
      <c r="I62" s="401">
        <v>0</v>
      </c>
      <c r="J62" s="402">
        <v>0</v>
      </c>
      <c r="K62" s="401">
        <f t="shared" si="3"/>
        <v>0</v>
      </c>
      <c r="L62" s="403"/>
      <c r="M62" s="447"/>
      <c r="N62" s="404"/>
      <c r="O62" s="405"/>
      <c r="P62" s="190">
        <f t="shared" si="1"/>
        <v>0</v>
      </c>
      <c r="Q62" s="191">
        <v>0</v>
      </c>
      <c r="R62" s="190">
        <f t="shared" si="4"/>
        <v>0</v>
      </c>
      <c r="S62" s="605"/>
      <c r="T62" s="606"/>
      <c r="U62" s="406"/>
      <c r="V62" s="406"/>
      <c r="W62" s="406"/>
      <c r="X62" s="406"/>
      <c r="Y62" s="406"/>
    </row>
    <row r="63" spans="1:25" s="123" customFormat="1" hidden="1" x14ac:dyDescent="0.25">
      <c r="A63" s="468">
        <v>650</v>
      </c>
      <c r="B63" s="397"/>
      <c r="C63" s="398"/>
      <c r="D63" s="633"/>
      <c r="E63" s="634"/>
      <c r="F63" s="635"/>
      <c r="G63" s="399"/>
      <c r="H63" s="400"/>
      <c r="I63" s="401">
        <v>0</v>
      </c>
      <c r="J63" s="402">
        <v>0</v>
      </c>
      <c r="K63" s="401">
        <f t="shared" si="3"/>
        <v>0</v>
      </c>
      <c r="L63" s="403"/>
      <c r="M63" s="447"/>
      <c r="N63" s="404"/>
      <c r="O63" s="405"/>
      <c r="P63" s="190">
        <f t="shared" si="1"/>
        <v>0</v>
      </c>
      <c r="Q63" s="191">
        <v>0</v>
      </c>
      <c r="R63" s="190">
        <f t="shared" si="4"/>
        <v>0</v>
      </c>
      <c r="S63" s="379"/>
      <c r="T63" s="380"/>
      <c r="U63" s="406"/>
      <c r="V63" s="406"/>
      <c r="W63" s="406"/>
      <c r="X63" s="406"/>
      <c r="Y63" s="406"/>
    </row>
    <row r="64" spans="1:25" s="123" customFormat="1" hidden="1" x14ac:dyDescent="0.25">
      <c r="A64" s="468">
        <v>651</v>
      </c>
      <c r="B64" s="397"/>
      <c r="C64" s="398"/>
      <c r="D64" s="633"/>
      <c r="E64" s="634"/>
      <c r="F64" s="635"/>
      <c r="G64" s="399"/>
      <c r="H64" s="400"/>
      <c r="I64" s="401">
        <v>0</v>
      </c>
      <c r="J64" s="402">
        <v>0</v>
      </c>
      <c r="K64" s="401">
        <f t="shared" si="3"/>
        <v>0</v>
      </c>
      <c r="L64" s="403"/>
      <c r="M64" s="447"/>
      <c r="N64" s="404"/>
      <c r="O64" s="405"/>
      <c r="P64" s="190">
        <f t="shared" si="1"/>
        <v>0</v>
      </c>
      <c r="Q64" s="191">
        <v>0</v>
      </c>
      <c r="R64" s="190">
        <f t="shared" si="4"/>
        <v>0</v>
      </c>
      <c r="S64" s="379"/>
      <c r="T64" s="380"/>
      <c r="U64" s="406"/>
      <c r="V64" s="406"/>
      <c r="W64" s="406"/>
      <c r="X64" s="406"/>
      <c r="Y64" s="406"/>
    </row>
    <row r="65" spans="1:25" s="123" customFormat="1" hidden="1" x14ac:dyDescent="0.25">
      <c r="A65" s="468">
        <v>652</v>
      </c>
      <c r="B65" s="397"/>
      <c r="C65" s="398"/>
      <c r="D65" s="633"/>
      <c r="E65" s="634"/>
      <c r="F65" s="635"/>
      <c r="G65" s="399"/>
      <c r="H65" s="400"/>
      <c r="I65" s="401">
        <v>0</v>
      </c>
      <c r="J65" s="402">
        <v>0</v>
      </c>
      <c r="K65" s="401">
        <f t="shared" si="3"/>
        <v>0</v>
      </c>
      <c r="L65" s="403"/>
      <c r="M65" s="447"/>
      <c r="N65" s="404"/>
      <c r="O65" s="405"/>
      <c r="P65" s="190">
        <f t="shared" si="1"/>
        <v>0</v>
      </c>
      <c r="Q65" s="191">
        <v>0</v>
      </c>
      <c r="R65" s="190">
        <f t="shared" si="4"/>
        <v>0</v>
      </c>
      <c r="S65" s="379"/>
      <c r="T65" s="380"/>
      <c r="U65" s="406"/>
      <c r="V65" s="406"/>
      <c r="W65" s="406"/>
      <c r="X65" s="406"/>
      <c r="Y65" s="406"/>
    </row>
    <row r="66" spans="1:25" s="123" customFormat="1" hidden="1" x14ac:dyDescent="0.25">
      <c r="A66" s="468">
        <v>653</v>
      </c>
      <c r="B66" s="397"/>
      <c r="C66" s="398"/>
      <c r="D66" s="633"/>
      <c r="E66" s="634"/>
      <c r="F66" s="635"/>
      <c r="G66" s="399"/>
      <c r="H66" s="400"/>
      <c r="I66" s="401">
        <v>0</v>
      </c>
      <c r="J66" s="402">
        <v>0</v>
      </c>
      <c r="K66" s="401">
        <f t="shared" si="3"/>
        <v>0</v>
      </c>
      <c r="L66" s="403"/>
      <c r="M66" s="447"/>
      <c r="N66" s="404"/>
      <c r="O66" s="405"/>
      <c r="P66" s="190">
        <f t="shared" si="1"/>
        <v>0</v>
      </c>
      <c r="Q66" s="191">
        <v>0</v>
      </c>
      <c r="R66" s="190">
        <f t="shared" si="4"/>
        <v>0</v>
      </c>
      <c r="S66" s="605"/>
      <c r="T66" s="606"/>
      <c r="U66" s="406"/>
      <c r="V66" s="406"/>
      <c r="W66" s="406"/>
      <c r="X66" s="406"/>
      <c r="Y66" s="406"/>
    </row>
    <row r="67" spans="1:25" s="123" customFormat="1" hidden="1" x14ac:dyDescent="0.25">
      <c r="A67" s="468">
        <v>654</v>
      </c>
      <c r="B67" s="397"/>
      <c r="C67" s="398"/>
      <c r="D67" s="633"/>
      <c r="E67" s="634"/>
      <c r="F67" s="635"/>
      <c r="G67" s="399"/>
      <c r="H67" s="400"/>
      <c r="I67" s="401">
        <v>0</v>
      </c>
      <c r="J67" s="402">
        <v>0</v>
      </c>
      <c r="K67" s="401">
        <f t="shared" si="3"/>
        <v>0</v>
      </c>
      <c r="L67" s="403"/>
      <c r="M67" s="447"/>
      <c r="N67" s="404"/>
      <c r="O67" s="405"/>
      <c r="P67" s="190">
        <f t="shared" si="1"/>
        <v>0</v>
      </c>
      <c r="Q67" s="191">
        <v>0</v>
      </c>
      <c r="R67" s="190">
        <f t="shared" si="4"/>
        <v>0</v>
      </c>
      <c r="S67" s="379"/>
      <c r="T67" s="380"/>
      <c r="U67" s="406"/>
      <c r="V67" s="406"/>
      <c r="W67" s="406"/>
      <c r="X67" s="406"/>
      <c r="Y67" s="406"/>
    </row>
    <row r="68" spans="1:25" s="123" customFormat="1" hidden="1" x14ac:dyDescent="0.25">
      <c r="A68" s="468">
        <v>655</v>
      </c>
      <c r="B68" s="397"/>
      <c r="C68" s="398"/>
      <c r="D68" s="633"/>
      <c r="E68" s="634"/>
      <c r="F68" s="635"/>
      <c r="G68" s="399"/>
      <c r="H68" s="400"/>
      <c r="I68" s="401">
        <v>0</v>
      </c>
      <c r="J68" s="402">
        <v>0</v>
      </c>
      <c r="K68" s="401">
        <f t="shared" si="3"/>
        <v>0</v>
      </c>
      <c r="L68" s="403"/>
      <c r="M68" s="447"/>
      <c r="N68" s="404"/>
      <c r="O68" s="405"/>
      <c r="P68" s="190">
        <f t="shared" si="1"/>
        <v>0</v>
      </c>
      <c r="Q68" s="191">
        <v>0</v>
      </c>
      <c r="R68" s="190">
        <f t="shared" si="4"/>
        <v>0</v>
      </c>
      <c r="S68" s="379"/>
      <c r="T68" s="380"/>
      <c r="U68" s="406"/>
      <c r="V68" s="406"/>
      <c r="W68" s="406"/>
      <c r="X68" s="406"/>
      <c r="Y68" s="406"/>
    </row>
    <row r="69" spans="1:25" s="123" customFormat="1" hidden="1" x14ac:dyDescent="0.25">
      <c r="A69" s="468">
        <v>656</v>
      </c>
      <c r="B69" s="397"/>
      <c r="C69" s="398"/>
      <c r="D69" s="633"/>
      <c r="E69" s="634"/>
      <c r="F69" s="635"/>
      <c r="G69" s="399"/>
      <c r="H69" s="400"/>
      <c r="I69" s="401">
        <v>0</v>
      </c>
      <c r="J69" s="402">
        <v>0</v>
      </c>
      <c r="K69" s="401">
        <f t="shared" si="3"/>
        <v>0</v>
      </c>
      <c r="L69" s="403"/>
      <c r="M69" s="447"/>
      <c r="N69" s="404"/>
      <c r="O69" s="405"/>
      <c r="P69" s="190">
        <f t="shared" si="1"/>
        <v>0</v>
      </c>
      <c r="Q69" s="191">
        <v>0</v>
      </c>
      <c r="R69" s="190">
        <f t="shared" si="4"/>
        <v>0</v>
      </c>
      <c r="S69" s="379"/>
      <c r="T69" s="380"/>
      <c r="U69" s="406"/>
      <c r="V69" s="406"/>
      <c r="W69" s="406"/>
      <c r="X69" s="406"/>
      <c r="Y69" s="406"/>
    </row>
    <row r="70" spans="1:25" s="123" customFormat="1" hidden="1" x14ac:dyDescent="0.25">
      <c r="A70" s="468">
        <v>657</v>
      </c>
      <c r="B70" s="397"/>
      <c r="C70" s="398"/>
      <c r="D70" s="633"/>
      <c r="E70" s="634"/>
      <c r="F70" s="635"/>
      <c r="G70" s="399"/>
      <c r="H70" s="400"/>
      <c r="I70" s="401">
        <v>0</v>
      </c>
      <c r="J70" s="402">
        <v>0</v>
      </c>
      <c r="K70" s="401">
        <f t="shared" si="3"/>
        <v>0</v>
      </c>
      <c r="L70" s="403"/>
      <c r="M70" s="447"/>
      <c r="N70" s="404"/>
      <c r="O70" s="405"/>
      <c r="P70" s="190">
        <f t="shared" si="1"/>
        <v>0</v>
      </c>
      <c r="Q70" s="191">
        <v>0</v>
      </c>
      <c r="R70" s="190">
        <f t="shared" si="4"/>
        <v>0</v>
      </c>
      <c r="S70" s="605"/>
      <c r="T70" s="606"/>
      <c r="U70" s="406"/>
      <c r="V70" s="406"/>
      <c r="W70" s="406"/>
      <c r="X70" s="406"/>
      <c r="Y70" s="406"/>
    </row>
    <row r="71" spans="1:25" s="123" customFormat="1" hidden="1" x14ac:dyDescent="0.25">
      <c r="A71" s="468">
        <v>658</v>
      </c>
      <c r="B71" s="397"/>
      <c r="C71" s="398"/>
      <c r="D71" s="633"/>
      <c r="E71" s="634"/>
      <c r="F71" s="635"/>
      <c r="G71" s="399"/>
      <c r="H71" s="400"/>
      <c r="I71" s="401">
        <v>0</v>
      </c>
      <c r="J71" s="402">
        <v>0</v>
      </c>
      <c r="K71" s="401">
        <f t="shared" si="3"/>
        <v>0</v>
      </c>
      <c r="L71" s="403"/>
      <c r="M71" s="447"/>
      <c r="N71" s="404"/>
      <c r="O71" s="405"/>
      <c r="P71" s="190">
        <f t="shared" si="1"/>
        <v>0</v>
      </c>
      <c r="Q71" s="191">
        <v>0</v>
      </c>
      <c r="R71" s="190">
        <f t="shared" si="4"/>
        <v>0</v>
      </c>
      <c r="S71" s="379"/>
      <c r="T71" s="380"/>
      <c r="U71" s="406"/>
      <c r="V71" s="406"/>
      <c r="W71" s="406"/>
      <c r="X71" s="406"/>
      <c r="Y71" s="406"/>
    </row>
    <row r="72" spans="1:25" s="123" customFormat="1" hidden="1" x14ac:dyDescent="0.25">
      <c r="A72" s="468">
        <v>659</v>
      </c>
      <c r="B72" s="397"/>
      <c r="C72" s="398"/>
      <c r="D72" s="633"/>
      <c r="E72" s="634"/>
      <c r="F72" s="635"/>
      <c r="G72" s="399"/>
      <c r="H72" s="400"/>
      <c r="I72" s="401">
        <v>0</v>
      </c>
      <c r="J72" s="402">
        <v>0</v>
      </c>
      <c r="K72" s="401">
        <f t="shared" si="3"/>
        <v>0</v>
      </c>
      <c r="L72" s="403"/>
      <c r="M72" s="447"/>
      <c r="N72" s="404"/>
      <c r="O72" s="405"/>
      <c r="P72" s="190">
        <f t="shared" si="1"/>
        <v>0</v>
      </c>
      <c r="Q72" s="191">
        <v>0</v>
      </c>
      <c r="R72" s="190">
        <f t="shared" si="4"/>
        <v>0</v>
      </c>
      <c r="S72" s="379"/>
      <c r="T72" s="380"/>
      <c r="U72" s="406"/>
      <c r="V72" s="406"/>
      <c r="W72" s="406"/>
      <c r="X72" s="406"/>
      <c r="Y72" s="406"/>
    </row>
    <row r="73" spans="1:25" s="123" customFormat="1" hidden="1" x14ac:dyDescent="0.25">
      <c r="A73" s="468">
        <v>660</v>
      </c>
      <c r="B73" s="397"/>
      <c r="C73" s="398"/>
      <c r="D73" s="633"/>
      <c r="E73" s="634"/>
      <c r="F73" s="635"/>
      <c r="G73" s="399"/>
      <c r="H73" s="400"/>
      <c r="I73" s="401">
        <v>0</v>
      </c>
      <c r="J73" s="402">
        <v>0</v>
      </c>
      <c r="K73" s="401">
        <f t="shared" si="3"/>
        <v>0</v>
      </c>
      <c r="L73" s="403"/>
      <c r="M73" s="447"/>
      <c r="N73" s="404"/>
      <c r="O73" s="405"/>
      <c r="P73" s="190">
        <f t="shared" si="1"/>
        <v>0</v>
      </c>
      <c r="Q73" s="191">
        <v>0</v>
      </c>
      <c r="R73" s="190">
        <f t="shared" si="4"/>
        <v>0</v>
      </c>
      <c r="S73" s="379"/>
      <c r="T73" s="380"/>
      <c r="U73" s="406"/>
      <c r="V73" s="406"/>
      <c r="W73" s="406"/>
      <c r="X73" s="406"/>
      <c r="Y73" s="406"/>
    </row>
    <row r="74" spans="1:25" s="123" customFormat="1" hidden="1" x14ac:dyDescent="0.25">
      <c r="A74" s="468">
        <v>661</v>
      </c>
      <c r="B74" s="397"/>
      <c r="C74" s="398"/>
      <c r="D74" s="633"/>
      <c r="E74" s="634"/>
      <c r="F74" s="635"/>
      <c r="G74" s="399"/>
      <c r="H74" s="400"/>
      <c r="I74" s="401">
        <v>0</v>
      </c>
      <c r="J74" s="402">
        <v>0</v>
      </c>
      <c r="K74" s="401">
        <f t="shared" si="3"/>
        <v>0</v>
      </c>
      <c r="L74" s="403"/>
      <c r="M74" s="447"/>
      <c r="N74" s="404"/>
      <c r="O74" s="405"/>
      <c r="P74" s="190">
        <f t="shared" si="1"/>
        <v>0</v>
      </c>
      <c r="Q74" s="191">
        <v>0</v>
      </c>
      <c r="R74" s="190">
        <f t="shared" si="4"/>
        <v>0</v>
      </c>
      <c r="S74" s="605"/>
      <c r="T74" s="606"/>
      <c r="U74" s="406"/>
      <c r="V74" s="406"/>
      <c r="W74" s="406"/>
      <c r="X74" s="406"/>
      <c r="Y74" s="406"/>
    </row>
    <row r="75" spans="1:25" s="123" customFormat="1" hidden="1" x14ac:dyDescent="0.25">
      <c r="A75" s="468">
        <v>662</v>
      </c>
      <c r="B75" s="397"/>
      <c r="C75" s="398"/>
      <c r="D75" s="633"/>
      <c r="E75" s="634"/>
      <c r="F75" s="635"/>
      <c r="G75" s="399"/>
      <c r="H75" s="400"/>
      <c r="I75" s="401">
        <v>0</v>
      </c>
      <c r="J75" s="402">
        <v>0</v>
      </c>
      <c r="K75" s="401">
        <f t="shared" si="3"/>
        <v>0</v>
      </c>
      <c r="L75" s="403"/>
      <c r="M75" s="447"/>
      <c r="N75" s="404"/>
      <c r="O75" s="405"/>
      <c r="P75" s="190">
        <f t="shared" si="1"/>
        <v>0</v>
      </c>
      <c r="Q75" s="191">
        <v>0</v>
      </c>
      <c r="R75" s="190">
        <f t="shared" si="4"/>
        <v>0</v>
      </c>
      <c r="S75" s="379"/>
      <c r="T75" s="380"/>
      <c r="U75" s="406"/>
      <c r="V75" s="406"/>
      <c r="W75" s="406"/>
      <c r="X75" s="406"/>
      <c r="Y75" s="406"/>
    </row>
    <row r="76" spans="1:25" s="123" customFormat="1" hidden="1" x14ac:dyDescent="0.25">
      <c r="A76" s="468">
        <v>663</v>
      </c>
      <c r="B76" s="397"/>
      <c r="C76" s="398"/>
      <c r="D76" s="633"/>
      <c r="E76" s="634"/>
      <c r="F76" s="635"/>
      <c r="G76" s="399"/>
      <c r="H76" s="400"/>
      <c r="I76" s="401">
        <v>0</v>
      </c>
      <c r="J76" s="402">
        <v>0</v>
      </c>
      <c r="K76" s="401">
        <f t="shared" si="3"/>
        <v>0</v>
      </c>
      <c r="L76" s="403"/>
      <c r="M76" s="447"/>
      <c r="N76" s="404"/>
      <c r="O76" s="405"/>
      <c r="P76" s="190">
        <f t="shared" si="1"/>
        <v>0</v>
      </c>
      <c r="Q76" s="191">
        <v>0</v>
      </c>
      <c r="R76" s="190">
        <f t="shared" si="4"/>
        <v>0</v>
      </c>
      <c r="S76" s="379"/>
      <c r="T76" s="380"/>
      <c r="U76" s="406"/>
      <c r="V76" s="406"/>
      <c r="W76" s="406"/>
      <c r="X76" s="406"/>
      <c r="Y76" s="406"/>
    </row>
    <row r="77" spans="1:25" s="123" customFormat="1" hidden="1" x14ac:dyDescent="0.25">
      <c r="A77" s="468">
        <v>664</v>
      </c>
      <c r="B77" s="397"/>
      <c r="C77" s="398"/>
      <c r="D77" s="633"/>
      <c r="E77" s="634"/>
      <c r="F77" s="635"/>
      <c r="G77" s="399"/>
      <c r="H77" s="400"/>
      <c r="I77" s="401">
        <v>0</v>
      </c>
      <c r="J77" s="402">
        <v>0</v>
      </c>
      <c r="K77" s="401">
        <f t="shared" si="3"/>
        <v>0</v>
      </c>
      <c r="L77" s="403"/>
      <c r="M77" s="447"/>
      <c r="N77" s="404"/>
      <c r="O77" s="405"/>
      <c r="P77" s="190">
        <f t="shared" si="1"/>
        <v>0</v>
      </c>
      <c r="Q77" s="191">
        <v>0</v>
      </c>
      <c r="R77" s="190">
        <f t="shared" si="4"/>
        <v>0</v>
      </c>
      <c r="S77" s="379"/>
      <c r="T77" s="380"/>
      <c r="U77" s="406"/>
      <c r="V77" s="406"/>
      <c r="W77" s="406"/>
      <c r="X77" s="406"/>
      <c r="Y77" s="406"/>
    </row>
    <row r="78" spans="1:25" s="123" customFormat="1" hidden="1" x14ac:dyDescent="0.25">
      <c r="A78" s="468">
        <v>665</v>
      </c>
      <c r="B78" s="397"/>
      <c r="C78" s="398"/>
      <c r="D78" s="633"/>
      <c r="E78" s="634"/>
      <c r="F78" s="635"/>
      <c r="G78" s="399"/>
      <c r="H78" s="400"/>
      <c r="I78" s="401">
        <v>0</v>
      </c>
      <c r="J78" s="402">
        <v>0</v>
      </c>
      <c r="K78" s="401">
        <f t="shared" si="3"/>
        <v>0</v>
      </c>
      <c r="L78" s="403"/>
      <c r="M78" s="447"/>
      <c r="N78" s="404"/>
      <c r="O78" s="405"/>
      <c r="P78" s="190">
        <f t="shared" si="1"/>
        <v>0</v>
      </c>
      <c r="Q78" s="191">
        <v>0</v>
      </c>
      <c r="R78" s="190">
        <f t="shared" si="4"/>
        <v>0</v>
      </c>
      <c r="S78" s="605"/>
      <c r="T78" s="606"/>
      <c r="U78" s="406"/>
      <c r="V78" s="406"/>
      <c r="W78" s="406"/>
      <c r="X78" s="406"/>
      <c r="Y78" s="406"/>
    </row>
    <row r="79" spans="1:25" s="123" customFormat="1" hidden="1" x14ac:dyDescent="0.25">
      <c r="A79" s="468">
        <v>666</v>
      </c>
      <c r="B79" s="397"/>
      <c r="C79" s="398"/>
      <c r="D79" s="633"/>
      <c r="E79" s="634"/>
      <c r="F79" s="635"/>
      <c r="G79" s="399"/>
      <c r="H79" s="400"/>
      <c r="I79" s="401">
        <v>0</v>
      </c>
      <c r="J79" s="402">
        <v>0</v>
      </c>
      <c r="K79" s="401">
        <f t="shared" ref="K79:K112" si="5">I79*J79</f>
        <v>0</v>
      </c>
      <c r="L79" s="403"/>
      <c r="M79" s="447"/>
      <c r="N79" s="404"/>
      <c r="O79" s="405"/>
      <c r="P79" s="190">
        <f t="shared" ref="P79:P112" si="6">K79</f>
        <v>0</v>
      </c>
      <c r="Q79" s="191">
        <v>0</v>
      </c>
      <c r="R79" s="190">
        <f t="shared" si="4"/>
        <v>0</v>
      </c>
      <c r="S79" s="379"/>
      <c r="T79" s="380"/>
      <c r="U79" s="406"/>
      <c r="V79" s="406"/>
      <c r="W79" s="406"/>
      <c r="X79" s="406"/>
      <c r="Y79" s="406"/>
    </row>
    <row r="80" spans="1:25" s="123" customFormat="1" hidden="1" x14ac:dyDescent="0.25">
      <c r="A80" s="468">
        <v>667</v>
      </c>
      <c r="B80" s="397"/>
      <c r="C80" s="398"/>
      <c r="D80" s="633"/>
      <c r="E80" s="634"/>
      <c r="F80" s="635"/>
      <c r="G80" s="399"/>
      <c r="H80" s="400"/>
      <c r="I80" s="401">
        <v>0</v>
      </c>
      <c r="J80" s="402">
        <v>0</v>
      </c>
      <c r="K80" s="401">
        <f t="shared" si="5"/>
        <v>0</v>
      </c>
      <c r="L80" s="403"/>
      <c r="M80" s="447"/>
      <c r="N80" s="404"/>
      <c r="O80" s="405"/>
      <c r="P80" s="190">
        <f t="shared" si="6"/>
        <v>0</v>
      </c>
      <c r="Q80" s="191">
        <v>0</v>
      </c>
      <c r="R80" s="190">
        <f t="shared" si="4"/>
        <v>0</v>
      </c>
      <c r="S80" s="379"/>
      <c r="T80" s="380"/>
      <c r="U80" s="406"/>
      <c r="V80" s="406"/>
      <c r="W80" s="406"/>
      <c r="X80" s="406"/>
      <c r="Y80" s="406"/>
    </row>
    <row r="81" spans="1:25" s="123" customFormat="1" hidden="1" x14ac:dyDescent="0.25">
      <c r="A81" s="468">
        <v>668</v>
      </c>
      <c r="B81" s="397"/>
      <c r="C81" s="398"/>
      <c r="D81" s="633"/>
      <c r="E81" s="634"/>
      <c r="F81" s="635"/>
      <c r="G81" s="399"/>
      <c r="H81" s="400"/>
      <c r="I81" s="401">
        <v>0</v>
      </c>
      <c r="J81" s="402">
        <v>0</v>
      </c>
      <c r="K81" s="401">
        <f t="shared" si="5"/>
        <v>0</v>
      </c>
      <c r="L81" s="403"/>
      <c r="M81" s="447"/>
      <c r="N81" s="404"/>
      <c r="O81" s="405"/>
      <c r="P81" s="190">
        <f t="shared" si="6"/>
        <v>0</v>
      </c>
      <c r="Q81" s="191">
        <v>0</v>
      </c>
      <c r="R81" s="190">
        <f t="shared" si="4"/>
        <v>0</v>
      </c>
      <c r="S81" s="379"/>
      <c r="T81" s="380"/>
      <c r="U81" s="406"/>
      <c r="V81" s="406"/>
      <c r="W81" s="406"/>
      <c r="X81" s="406"/>
      <c r="Y81" s="406"/>
    </row>
    <row r="82" spans="1:25" s="123" customFormat="1" hidden="1" x14ac:dyDescent="0.25">
      <c r="A82" s="468">
        <v>669</v>
      </c>
      <c r="B82" s="397"/>
      <c r="C82" s="398"/>
      <c r="D82" s="633"/>
      <c r="E82" s="634"/>
      <c r="F82" s="635"/>
      <c r="G82" s="399"/>
      <c r="H82" s="400"/>
      <c r="I82" s="401">
        <v>0</v>
      </c>
      <c r="J82" s="402">
        <v>0</v>
      </c>
      <c r="K82" s="401">
        <f t="shared" si="5"/>
        <v>0</v>
      </c>
      <c r="L82" s="403"/>
      <c r="M82" s="447"/>
      <c r="N82" s="404"/>
      <c r="O82" s="405"/>
      <c r="P82" s="190">
        <f t="shared" si="6"/>
        <v>0</v>
      </c>
      <c r="Q82" s="191">
        <v>0</v>
      </c>
      <c r="R82" s="190">
        <f t="shared" si="4"/>
        <v>0</v>
      </c>
      <c r="S82" s="605"/>
      <c r="T82" s="606"/>
      <c r="U82" s="406"/>
      <c r="V82" s="406"/>
      <c r="W82" s="406"/>
      <c r="X82" s="406"/>
      <c r="Y82" s="406"/>
    </row>
    <row r="83" spans="1:25" s="123" customFormat="1" hidden="1" x14ac:dyDescent="0.25">
      <c r="A83" s="468">
        <v>670</v>
      </c>
      <c r="B83" s="397"/>
      <c r="C83" s="398"/>
      <c r="D83" s="633"/>
      <c r="E83" s="634"/>
      <c r="F83" s="635"/>
      <c r="G83" s="399"/>
      <c r="H83" s="400"/>
      <c r="I83" s="401">
        <v>0</v>
      </c>
      <c r="J83" s="402">
        <v>0</v>
      </c>
      <c r="K83" s="401">
        <f t="shared" si="5"/>
        <v>0</v>
      </c>
      <c r="L83" s="403"/>
      <c r="M83" s="447"/>
      <c r="N83" s="404"/>
      <c r="O83" s="405"/>
      <c r="P83" s="190">
        <f t="shared" si="6"/>
        <v>0</v>
      </c>
      <c r="Q83" s="191">
        <v>0</v>
      </c>
      <c r="R83" s="190">
        <f t="shared" si="4"/>
        <v>0</v>
      </c>
      <c r="S83" s="379"/>
      <c r="T83" s="380"/>
      <c r="U83" s="406"/>
      <c r="V83" s="406"/>
      <c r="W83" s="406"/>
      <c r="X83" s="406"/>
      <c r="Y83" s="406"/>
    </row>
    <row r="84" spans="1:25" s="123" customFormat="1" hidden="1" x14ac:dyDescent="0.25">
      <c r="A84" s="468">
        <v>671</v>
      </c>
      <c r="B84" s="397"/>
      <c r="C84" s="398"/>
      <c r="D84" s="633"/>
      <c r="E84" s="634"/>
      <c r="F84" s="635"/>
      <c r="G84" s="399"/>
      <c r="H84" s="400"/>
      <c r="I84" s="401">
        <v>0</v>
      </c>
      <c r="J84" s="402">
        <v>0</v>
      </c>
      <c r="K84" s="401">
        <f t="shared" si="5"/>
        <v>0</v>
      </c>
      <c r="L84" s="403"/>
      <c r="M84" s="447"/>
      <c r="N84" s="404"/>
      <c r="O84" s="405"/>
      <c r="P84" s="190">
        <f t="shared" si="6"/>
        <v>0</v>
      </c>
      <c r="Q84" s="191">
        <v>0</v>
      </c>
      <c r="R84" s="190">
        <f t="shared" si="4"/>
        <v>0</v>
      </c>
      <c r="S84" s="379"/>
      <c r="T84" s="380"/>
      <c r="U84" s="406"/>
      <c r="V84" s="406"/>
      <c r="W84" s="406"/>
      <c r="X84" s="406"/>
      <c r="Y84" s="406"/>
    </row>
    <row r="85" spans="1:25" s="123" customFormat="1" hidden="1" x14ac:dyDescent="0.25">
      <c r="A85" s="468">
        <v>672</v>
      </c>
      <c r="B85" s="397"/>
      <c r="C85" s="398"/>
      <c r="D85" s="633"/>
      <c r="E85" s="634"/>
      <c r="F85" s="635"/>
      <c r="G85" s="399"/>
      <c r="H85" s="400"/>
      <c r="I85" s="401">
        <v>0</v>
      </c>
      <c r="J85" s="402">
        <v>0</v>
      </c>
      <c r="K85" s="401">
        <f t="shared" si="5"/>
        <v>0</v>
      </c>
      <c r="L85" s="403"/>
      <c r="M85" s="447"/>
      <c r="N85" s="404"/>
      <c r="O85" s="405"/>
      <c r="P85" s="190">
        <f t="shared" si="6"/>
        <v>0</v>
      </c>
      <c r="Q85" s="191">
        <v>0</v>
      </c>
      <c r="R85" s="190">
        <f t="shared" si="4"/>
        <v>0</v>
      </c>
      <c r="S85" s="379"/>
      <c r="T85" s="380"/>
      <c r="U85" s="406"/>
      <c r="V85" s="406"/>
      <c r="W85" s="406"/>
      <c r="X85" s="406"/>
      <c r="Y85" s="406"/>
    </row>
    <row r="86" spans="1:25" s="123" customFormat="1" hidden="1" x14ac:dyDescent="0.25">
      <c r="A86" s="468">
        <v>673</v>
      </c>
      <c r="B86" s="397"/>
      <c r="C86" s="398"/>
      <c r="D86" s="633"/>
      <c r="E86" s="634"/>
      <c r="F86" s="635"/>
      <c r="G86" s="399"/>
      <c r="H86" s="400"/>
      <c r="I86" s="401">
        <v>0</v>
      </c>
      <c r="J86" s="402">
        <v>0</v>
      </c>
      <c r="K86" s="401">
        <f t="shared" si="5"/>
        <v>0</v>
      </c>
      <c r="L86" s="403"/>
      <c r="M86" s="447"/>
      <c r="N86" s="404"/>
      <c r="O86" s="405"/>
      <c r="P86" s="190">
        <f t="shared" si="6"/>
        <v>0</v>
      </c>
      <c r="Q86" s="191">
        <v>0</v>
      </c>
      <c r="R86" s="190">
        <f t="shared" si="4"/>
        <v>0</v>
      </c>
      <c r="S86" s="605"/>
      <c r="T86" s="606"/>
      <c r="U86" s="406"/>
      <c r="V86" s="406"/>
      <c r="W86" s="406"/>
      <c r="X86" s="406"/>
      <c r="Y86" s="406"/>
    </row>
    <row r="87" spans="1:25" s="123" customFormat="1" hidden="1" x14ac:dyDescent="0.25">
      <c r="A87" s="468">
        <v>674</v>
      </c>
      <c r="B87" s="397"/>
      <c r="C87" s="398"/>
      <c r="D87" s="633"/>
      <c r="E87" s="634"/>
      <c r="F87" s="635"/>
      <c r="G87" s="399"/>
      <c r="H87" s="400"/>
      <c r="I87" s="401">
        <v>0</v>
      </c>
      <c r="J87" s="402">
        <v>0</v>
      </c>
      <c r="K87" s="401">
        <f t="shared" si="5"/>
        <v>0</v>
      </c>
      <c r="L87" s="403"/>
      <c r="M87" s="447"/>
      <c r="N87" s="404"/>
      <c r="O87" s="405"/>
      <c r="P87" s="190">
        <f t="shared" si="6"/>
        <v>0</v>
      </c>
      <c r="Q87" s="191">
        <v>0</v>
      </c>
      <c r="R87" s="190">
        <f t="shared" si="4"/>
        <v>0</v>
      </c>
      <c r="S87" s="379"/>
      <c r="T87" s="380"/>
      <c r="U87" s="406"/>
      <c r="V87" s="406"/>
      <c r="W87" s="406"/>
      <c r="X87" s="406"/>
      <c r="Y87" s="406"/>
    </row>
    <row r="88" spans="1:25" s="123" customFormat="1" hidden="1" x14ac:dyDescent="0.25">
      <c r="A88" s="468">
        <v>675</v>
      </c>
      <c r="B88" s="397"/>
      <c r="C88" s="398"/>
      <c r="D88" s="633"/>
      <c r="E88" s="634"/>
      <c r="F88" s="635"/>
      <c r="G88" s="399"/>
      <c r="H88" s="400"/>
      <c r="I88" s="401">
        <v>0</v>
      </c>
      <c r="J88" s="402">
        <v>0</v>
      </c>
      <c r="K88" s="401">
        <f t="shared" si="5"/>
        <v>0</v>
      </c>
      <c r="L88" s="403"/>
      <c r="M88" s="447"/>
      <c r="N88" s="404"/>
      <c r="O88" s="405"/>
      <c r="P88" s="190">
        <f t="shared" si="6"/>
        <v>0</v>
      </c>
      <c r="Q88" s="191">
        <v>0</v>
      </c>
      <c r="R88" s="190">
        <f t="shared" si="4"/>
        <v>0</v>
      </c>
      <c r="S88" s="379"/>
      <c r="T88" s="380"/>
      <c r="U88" s="406"/>
      <c r="V88" s="406"/>
      <c r="W88" s="406"/>
      <c r="X88" s="406"/>
      <c r="Y88" s="406"/>
    </row>
    <row r="89" spans="1:25" s="123" customFormat="1" hidden="1" x14ac:dyDescent="0.25">
      <c r="A89" s="468">
        <v>676</v>
      </c>
      <c r="B89" s="397"/>
      <c r="C89" s="398"/>
      <c r="D89" s="633"/>
      <c r="E89" s="634"/>
      <c r="F89" s="635"/>
      <c r="G89" s="399"/>
      <c r="H89" s="400"/>
      <c r="I89" s="401">
        <v>0</v>
      </c>
      <c r="J89" s="402">
        <v>0</v>
      </c>
      <c r="K89" s="401">
        <f t="shared" si="5"/>
        <v>0</v>
      </c>
      <c r="L89" s="403"/>
      <c r="M89" s="447"/>
      <c r="N89" s="404"/>
      <c r="O89" s="405"/>
      <c r="P89" s="190">
        <f t="shared" si="6"/>
        <v>0</v>
      </c>
      <c r="Q89" s="191">
        <v>0</v>
      </c>
      <c r="R89" s="190">
        <f t="shared" si="4"/>
        <v>0</v>
      </c>
      <c r="S89" s="379"/>
      <c r="T89" s="380"/>
      <c r="U89" s="406"/>
      <c r="V89" s="406"/>
      <c r="W89" s="406"/>
      <c r="X89" s="406"/>
      <c r="Y89" s="406"/>
    </row>
    <row r="90" spans="1:25" s="123" customFormat="1" hidden="1" x14ac:dyDescent="0.25">
      <c r="A90" s="468">
        <v>677</v>
      </c>
      <c r="B90" s="397"/>
      <c r="C90" s="398"/>
      <c r="D90" s="633"/>
      <c r="E90" s="634"/>
      <c r="F90" s="635"/>
      <c r="G90" s="399"/>
      <c r="H90" s="400"/>
      <c r="I90" s="401">
        <v>0</v>
      </c>
      <c r="J90" s="402">
        <v>0</v>
      </c>
      <c r="K90" s="401">
        <f t="shared" si="5"/>
        <v>0</v>
      </c>
      <c r="L90" s="403"/>
      <c r="M90" s="447"/>
      <c r="N90" s="404"/>
      <c r="O90" s="405"/>
      <c r="P90" s="190">
        <f t="shared" si="6"/>
        <v>0</v>
      </c>
      <c r="Q90" s="191">
        <v>0</v>
      </c>
      <c r="R90" s="190">
        <f t="shared" si="4"/>
        <v>0</v>
      </c>
      <c r="S90" s="605"/>
      <c r="T90" s="606"/>
      <c r="U90" s="406"/>
      <c r="V90" s="406"/>
      <c r="W90" s="406"/>
      <c r="X90" s="406"/>
      <c r="Y90" s="406"/>
    </row>
    <row r="91" spans="1:25" s="123" customFormat="1" hidden="1" x14ac:dyDescent="0.25">
      <c r="A91" s="468">
        <v>678</v>
      </c>
      <c r="B91" s="397"/>
      <c r="C91" s="398"/>
      <c r="D91" s="633"/>
      <c r="E91" s="634"/>
      <c r="F91" s="635"/>
      <c r="G91" s="399"/>
      <c r="H91" s="400"/>
      <c r="I91" s="401">
        <v>0</v>
      </c>
      <c r="J91" s="402">
        <v>0</v>
      </c>
      <c r="K91" s="401">
        <f t="shared" si="5"/>
        <v>0</v>
      </c>
      <c r="L91" s="403"/>
      <c r="M91" s="447"/>
      <c r="N91" s="404"/>
      <c r="O91" s="405"/>
      <c r="P91" s="190">
        <f t="shared" si="6"/>
        <v>0</v>
      </c>
      <c r="Q91" s="191">
        <v>0</v>
      </c>
      <c r="R91" s="190">
        <f t="shared" si="4"/>
        <v>0</v>
      </c>
      <c r="S91" s="379"/>
      <c r="T91" s="380"/>
      <c r="U91" s="406"/>
      <c r="V91" s="406"/>
      <c r="W91" s="406"/>
      <c r="X91" s="406"/>
      <c r="Y91" s="406"/>
    </row>
    <row r="92" spans="1:25" s="123" customFormat="1" hidden="1" x14ac:dyDescent="0.25">
      <c r="A92" s="468">
        <v>679</v>
      </c>
      <c r="B92" s="397"/>
      <c r="C92" s="398"/>
      <c r="D92" s="633"/>
      <c r="E92" s="634"/>
      <c r="F92" s="635"/>
      <c r="G92" s="399"/>
      <c r="H92" s="400"/>
      <c r="I92" s="401">
        <v>0</v>
      </c>
      <c r="J92" s="402">
        <v>0</v>
      </c>
      <c r="K92" s="401">
        <f t="shared" si="5"/>
        <v>0</v>
      </c>
      <c r="L92" s="403"/>
      <c r="M92" s="447"/>
      <c r="N92" s="404"/>
      <c r="O92" s="405"/>
      <c r="P92" s="190">
        <f t="shared" si="6"/>
        <v>0</v>
      </c>
      <c r="Q92" s="191">
        <v>0</v>
      </c>
      <c r="R92" s="190">
        <f t="shared" si="4"/>
        <v>0</v>
      </c>
      <c r="S92" s="379"/>
      <c r="T92" s="380"/>
      <c r="U92" s="406"/>
      <c r="V92" s="406"/>
      <c r="W92" s="406"/>
      <c r="X92" s="406"/>
      <c r="Y92" s="406"/>
    </row>
    <row r="93" spans="1:25" s="123" customFormat="1" hidden="1" x14ac:dyDescent="0.25">
      <c r="A93" s="468">
        <v>680</v>
      </c>
      <c r="B93" s="397"/>
      <c r="C93" s="398"/>
      <c r="D93" s="633"/>
      <c r="E93" s="634"/>
      <c r="F93" s="635"/>
      <c r="G93" s="399"/>
      <c r="H93" s="400"/>
      <c r="I93" s="401">
        <v>0</v>
      </c>
      <c r="J93" s="402">
        <v>0</v>
      </c>
      <c r="K93" s="401">
        <f t="shared" si="5"/>
        <v>0</v>
      </c>
      <c r="L93" s="403"/>
      <c r="M93" s="447"/>
      <c r="N93" s="404"/>
      <c r="O93" s="405"/>
      <c r="P93" s="190">
        <f t="shared" si="6"/>
        <v>0</v>
      </c>
      <c r="Q93" s="191">
        <v>0</v>
      </c>
      <c r="R93" s="190">
        <f t="shared" si="4"/>
        <v>0</v>
      </c>
      <c r="S93" s="379"/>
      <c r="T93" s="380"/>
      <c r="U93" s="406"/>
      <c r="V93" s="406"/>
      <c r="W93" s="406"/>
      <c r="X93" s="406"/>
      <c r="Y93" s="406"/>
    </row>
    <row r="94" spans="1:25" s="123" customFormat="1" hidden="1" x14ac:dyDescent="0.25">
      <c r="A94" s="468">
        <v>681</v>
      </c>
      <c r="B94" s="397"/>
      <c r="C94" s="398"/>
      <c r="D94" s="633"/>
      <c r="E94" s="634"/>
      <c r="F94" s="635"/>
      <c r="G94" s="399"/>
      <c r="H94" s="400"/>
      <c r="I94" s="401">
        <v>0</v>
      </c>
      <c r="J94" s="402">
        <v>0</v>
      </c>
      <c r="K94" s="401">
        <f t="shared" si="5"/>
        <v>0</v>
      </c>
      <c r="L94" s="403"/>
      <c r="M94" s="447"/>
      <c r="N94" s="404"/>
      <c r="O94" s="405"/>
      <c r="P94" s="190">
        <f t="shared" si="6"/>
        <v>0</v>
      </c>
      <c r="Q94" s="191">
        <v>0</v>
      </c>
      <c r="R94" s="190">
        <f t="shared" si="4"/>
        <v>0</v>
      </c>
      <c r="S94" s="605"/>
      <c r="T94" s="606"/>
      <c r="U94" s="406"/>
      <c r="V94" s="406"/>
      <c r="W94" s="406"/>
      <c r="X94" s="406"/>
      <c r="Y94" s="406"/>
    </row>
    <row r="95" spans="1:25" s="123" customFormat="1" hidden="1" x14ac:dyDescent="0.25">
      <c r="A95" s="468">
        <v>682</v>
      </c>
      <c r="B95" s="397"/>
      <c r="C95" s="398"/>
      <c r="D95" s="633"/>
      <c r="E95" s="634"/>
      <c r="F95" s="635"/>
      <c r="G95" s="399"/>
      <c r="H95" s="400"/>
      <c r="I95" s="401">
        <v>0</v>
      </c>
      <c r="J95" s="402">
        <v>0</v>
      </c>
      <c r="K95" s="401">
        <f t="shared" si="5"/>
        <v>0</v>
      </c>
      <c r="L95" s="403"/>
      <c r="M95" s="447"/>
      <c r="N95" s="404"/>
      <c r="O95" s="405"/>
      <c r="P95" s="190">
        <f t="shared" si="6"/>
        <v>0</v>
      </c>
      <c r="Q95" s="191">
        <v>0</v>
      </c>
      <c r="R95" s="190">
        <f t="shared" si="4"/>
        <v>0</v>
      </c>
      <c r="S95" s="379"/>
      <c r="T95" s="380"/>
      <c r="U95" s="406"/>
      <c r="V95" s="406"/>
      <c r="W95" s="406"/>
      <c r="X95" s="406"/>
      <c r="Y95" s="406"/>
    </row>
    <row r="96" spans="1:25" s="123" customFormat="1" hidden="1" x14ac:dyDescent="0.25">
      <c r="A96" s="468">
        <v>683</v>
      </c>
      <c r="B96" s="397"/>
      <c r="C96" s="398"/>
      <c r="D96" s="633"/>
      <c r="E96" s="634"/>
      <c r="F96" s="635"/>
      <c r="G96" s="399"/>
      <c r="H96" s="400"/>
      <c r="I96" s="401">
        <v>0</v>
      </c>
      <c r="J96" s="402">
        <v>0</v>
      </c>
      <c r="K96" s="401">
        <f t="shared" si="5"/>
        <v>0</v>
      </c>
      <c r="L96" s="403"/>
      <c r="M96" s="447"/>
      <c r="N96" s="404"/>
      <c r="O96" s="405"/>
      <c r="P96" s="190">
        <f t="shared" si="6"/>
        <v>0</v>
      </c>
      <c r="Q96" s="191">
        <v>0</v>
      </c>
      <c r="R96" s="190">
        <f t="shared" si="4"/>
        <v>0</v>
      </c>
      <c r="S96" s="379"/>
      <c r="T96" s="380"/>
      <c r="U96" s="406"/>
      <c r="V96" s="406"/>
      <c r="W96" s="406"/>
      <c r="X96" s="406"/>
      <c r="Y96" s="406"/>
    </row>
    <row r="97" spans="1:25" s="123" customFormat="1" hidden="1" x14ac:dyDescent="0.25">
      <c r="A97" s="468">
        <v>684</v>
      </c>
      <c r="B97" s="397"/>
      <c r="C97" s="398"/>
      <c r="D97" s="633"/>
      <c r="E97" s="634"/>
      <c r="F97" s="635"/>
      <c r="G97" s="399"/>
      <c r="H97" s="400"/>
      <c r="I97" s="401">
        <v>0</v>
      </c>
      <c r="J97" s="402">
        <v>0</v>
      </c>
      <c r="K97" s="401">
        <f t="shared" si="5"/>
        <v>0</v>
      </c>
      <c r="L97" s="403"/>
      <c r="M97" s="447"/>
      <c r="N97" s="404"/>
      <c r="O97" s="405"/>
      <c r="P97" s="190">
        <f t="shared" si="6"/>
        <v>0</v>
      </c>
      <c r="Q97" s="191">
        <v>0</v>
      </c>
      <c r="R97" s="190">
        <f t="shared" si="4"/>
        <v>0</v>
      </c>
      <c r="S97" s="379"/>
      <c r="T97" s="380"/>
      <c r="U97" s="406"/>
      <c r="V97" s="406"/>
      <c r="W97" s="406"/>
      <c r="X97" s="406"/>
      <c r="Y97" s="406"/>
    </row>
    <row r="98" spans="1:25" s="123" customFormat="1" hidden="1" x14ac:dyDescent="0.25">
      <c r="A98" s="468">
        <v>685</v>
      </c>
      <c r="B98" s="397"/>
      <c r="C98" s="398"/>
      <c r="D98" s="633"/>
      <c r="E98" s="634"/>
      <c r="F98" s="635"/>
      <c r="G98" s="399"/>
      <c r="H98" s="400"/>
      <c r="I98" s="401">
        <v>0</v>
      </c>
      <c r="J98" s="402">
        <v>0</v>
      </c>
      <c r="K98" s="401">
        <f t="shared" si="5"/>
        <v>0</v>
      </c>
      <c r="L98" s="403"/>
      <c r="M98" s="447"/>
      <c r="N98" s="404"/>
      <c r="O98" s="405"/>
      <c r="P98" s="190">
        <f t="shared" si="6"/>
        <v>0</v>
      </c>
      <c r="Q98" s="191">
        <v>0</v>
      </c>
      <c r="R98" s="190">
        <f t="shared" si="4"/>
        <v>0</v>
      </c>
      <c r="S98" s="605"/>
      <c r="T98" s="606"/>
      <c r="U98" s="406"/>
      <c r="V98" s="406"/>
      <c r="W98" s="406"/>
      <c r="X98" s="406"/>
      <c r="Y98" s="406"/>
    </row>
    <row r="99" spans="1:25" s="123" customFormat="1" hidden="1" x14ac:dyDescent="0.25">
      <c r="A99" s="468">
        <v>686</v>
      </c>
      <c r="B99" s="397"/>
      <c r="C99" s="398"/>
      <c r="D99" s="633"/>
      <c r="E99" s="634"/>
      <c r="F99" s="635"/>
      <c r="G99" s="399"/>
      <c r="H99" s="400"/>
      <c r="I99" s="401">
        <v>0</v>
      </c>
      <c r="J99" s="402">
        <v>0</v>
      </c>
      <c r="K99" s="401">
        <f t="shared" si="5"/>
        <v>0</v>
      </c>
      <c r="L99" s="403"/>
      <c r="M99" s="447"/>
      <c r="N99" s="404"/>
      <c r="O99" s="405"/>
      <c r="P99" s="190">
        <f t="shared" si="6"/>
        <v>0</v>
      </c>
      <c r="Q99" s="191">
        <v>0</v>
      </c>
      <c r="R99" s="190">
        <f t="shared" si="4"/>
        <v>0</v>
      </c>
      <c r="S99" s="379"/>
      <c r="T99" s="380"/>
      <c r="U99" s="406"/>
      <c r="V99" s="406"/>
      <c r="W99" s="406"/>
      <c r="X99" s="406"/>
      <c r="Y99" s="406"/>
    </row>
    <row r="100" spans="1:25" s="123" customFormat="1" hidden="1" x14ac:dyDescent="0.25">
      <c r="A100" s="468">
        <v>687</v>
      </c>
      <c r="B100" s="397"/>
      <c r="C100" s="398"/>
      <c r="D100" s="633"/>
      <c r="E100" s="634"/>
      <c r="F100" s="635"/>
      <c r="G100" s="399"/>
      <c r="H100" s="400"/>
      <c r="I100" s="401">
        <v>0</v>
      </c>
      <c r="J100" s="402">
        <v>0</v>
      </c>
      <c r="K100" s="401">
        <f t="shared" si="5"/>
        <v>0</v>
      </c>
      <c r="L100" s="403"/>
      <c r="M100" s="447"/>
      <c r="N100" s="404"/>
      <c r="O100" s="405"/>
      <c r="P100" s="190">
        <f t="shared" si="6"/>
        <v>0</v>
      </c>
      <c r="Q100" s="191">
        <v>0</v>
      </c>
      <c r="R100" s="190">
        <f t="shared" ref="R100:R112" si="7">P100-Q100</f>
        <v>0</v>
      </c>
      <c r="S100" s="379"/>
      <c r="T100" s="380"/>
      <c r="U100" s="406"/>
      <c r="V100" s="406"/>
      <c r="W100" s="406"/>
      <c r="X100" s="406"/>
      <c r="Y100" s="406"/>
    </row>
    <row r="101" spans="1:25" s="123" customFormat="1" hidden="1" x14ac:dyDescent="0.25">
      <c r="A101" s="468">
        <v>688</v>
      </c>
      <c r="B101" s="397"/>
      <c r="C101" s="398"/>
      <c r="D101" s="633"/>
      <c r="E101" s="634"/>
      <c r="F101" s="635"/>
      <c r="G101" s="399"/>
      <c r="H101" s="400"/>
      <c r="I101" s="401">
        <v>0</v>
      </c>
      <c r="J101" s="402">
        <v>0</v>
      </c>
      <c r="K101" s="401">
        <f t="shared" si="5"/>
        <v>0</v>
      </c>
      <c r="L101" s="403"/>
      <c r="M101" s="447"/>
      <c r="N101" s="404"/>
      <c r="O101" s="405"/>
      <c r="P101" s="190">
        <f t="shared" si="6"/>
        <v>0</v>
      </c>
      <c r="Q101" s="191">
        <v>0</v>
      </c>
      <c r="R101" s="190">
        <f t="shared" si="7"/>
        <v>0</v>
      </c>
      <c r="S101" s="379"/>
      <c r="T101" s="380"/>
      <c r="U101" s="406"/>
      <c r="V101" s="406"/>
      <c r="W101" s="406"/>
      <c r="X101" s="406"/>
      <c r="Y101" s="406"/>
    </row>
    <row r="102" spans="1:25" s="123" customFormat="1" hidden="1" x14ac:dyDescent="0.25">
      <c r="A102" s="468">
        <v>689</v>
      </c>
      <c r="B102" s="397"/>
      <c r="C102" s="398"/>
      <c r="D102" s="633"/>
      <c r="E102" s="634"/>
      <c r="F102" s="635"/>
      <c r="G102" s="399"/>
      <c r="H102" s="400"/>
      <c r="I102" s="401">
        <v>0</v>
      </c>
      <c r="J102" s="402">
        <v>0</v>
      </c>
      <c r="K102" s="401">
        <f t="shared" si="5"/>
        <v>0</v>
      </c>
      <c r="L102" s="403"/>
      <c r="M102" s="447"/>
      <c r="N102" s="404"/>
      <c r="O102" s="405"/>
      <c r="P102" s="190">
        <f t="shared" si="6"/>
        <v>0</v>
      </c>
      <c r="Q102" s="191">
        <v>0</v>
      </c>
      <c r="R102" s="190">
        <f t="shared" si="7"/>
        <v>0</v>
      </c>
      <c r="S102" s="605"/>
      <c r="T102" s="606"/>
      <c r="U102" s="406"/>
      <c r="V102" s="406"/>
      <c r="W102" s="406"/>
      <c r="X102" s="406"/>
      <c r="Y102" s="406"/>
    </row>
    <row r="103" spans="1:25" s="123" customFormat="1" hidden="1" x14ac:dyDescent="0.25">
      <c r="A103" s="468">
        <v>690</v>
      </c>
      <c r="B103" s="397"/>
      <c r="C103" s="398"/>
      <c r="D103" s="633"/>
      <c r="E103" s="634"/>
      <c r="F103" s="635"/>
      <c r="G103" s="399"/>
      <c r="H103" s="400"/>
      <c r="I103" s="401">
        <v>0</v>
      </c>
      <c r="J103" s="402">
        <v>0</v>
      </c>
      <c r="K103" s="401">
        <f t="shared" si="5"/>
        <v>0</v>
      </c>
      <c r="L103" s="403"/>
      <c r="M103" s="447"/>
      <c r="N103" s="404"/>
      <c r="O103" s="405"/>
      <c r="P103" s="190">
        <f t="shared" si="6"/>
        <v>0</v>
      </c>
      <c r="Q103" s="191">
        <v>0</v>
      </c>
      <c r="R103" s="190">
        <f t="shared" si="7"/>
        <v>0</v>
      </c>
      <c r="S103" s="379"/>
      <c r="T103" s="380"/>
      <c r="U103" s="406"/>
      <c r="V103" s="406"/>
      <c r="W103" s="406"/>
      <c r="X103" s="406"/>
      <c r="Y103" s="406"/>
    </row>
    <row r="104" spans="1:25" s="123" customFormat="1" hidden="1" x14ac:dyDescent="0.25">
      <c r="A104" s="468">
        <v>691</v>
      </c>
      <c r="B104" s="397"/>
      <c r="C104" s="398"/>
      <c r="D104" s="633"/>
      <c r="E104" s="634"/>
      <c r="F104" s="635"/>
      <c r="G104" s="399"/>
      <c r="H104" s="400"/>
      <c r="I104" s="401">
        <v>0</v>
      </c>
      <c r="J104" s="402">
        <v>0</v>
      </c>
      <c r="K104" s="401">
        <f t="shared" si="5"/>
        <v>0</v>
      </c>
      <c r="L104" s="403"/>
      <c r="M104" s="447"/>
      <c r="N104" s="404"/>
      <c r="O104" s="405"/>
      <c r="P104" s="190">
        <f t="shared" si="6"/>
        <v>0</v>
      </c>
      <c r="Q104" s="191">
        <v>0</v>
      </c>
      <c r="R104" s="190">
        <f t="shared" si="7"/>
        <v>0</v>
      </c>
      <c r="S104" s="379"/>
      <c r="T104" s="380"/>
      <c r="U104" s="406"/>
      <c r="V104" s="406"/>
      <c r="W104" s="406"/>
      <c r="X104" s="406"/>
      <c r="Y104" s="406"/>
    </row>
    <row r="105" spans="1:25" s="123" customFormat="1" hidden="1" x14ac:dyDescent="0.25">
      <c r="A105" s="468">
        <v>692</v>
      </c>
      <c r="B105" s="397"/>
      <c r="C105" s="398"/>
      <c r="D105" s="633"/>
      <c r="E105" s="634"/>
      <c r="F105" s="635"/>
      <c r="G105" s="399"/>
      <c r="H105" s="400"/>
      <c r="I105" s="401">
        <v>0</v>
      </c>
      <c r="J105" s="402">
        <v>0</v>
      </c>
      <c r="K105" s="401">
        <f t="shared" si="5"/>
        <v>0</v>
      </c>
      <c r="L105" s="403"/>
      <c r="M105" s="447"/>
      <c r="N105" s="404"/>
      <c r="O105" s="405"/>
      <c r="P105" s="190">
        <f t="shared" si="6"/>
        <v>0</v>
      </c>
      <c r="Q105" s="191">
        <v>0</v>
      </c>
      <c r="R105" s="190">
        <f t="shared" si="7"/>
        <v>0</v>
      </c>
      <c r="S105" s="379"/>
      <c r="T105" s="380"/>
      <c r="U105" s="406"/>
      <c r="V105" s="406"/>
      <c r="W105" s="406"/>
      <c r="X105" s="406"/>
      <c r="Y105" s="406"/>
    </row>
    <row r="106" spans="1:25" s="123" customFormat="1" hidden="1" x14ac:dyDescent="0.25">
      <c r="A106" s="468">
        <v>693</v>
      </c>
      <c r="B106" s="397"/>
      <c r="C106" s="398"/>
      <c r="D106" s="633"/>
      <c r="E106" s="634"/>
      <c r="F106" s="635"/>
      <c r="G106" s="399"/>
      <c r="H106" s="400"/>
      <c r="I106" s="401">
        <v>0</v>
      </c>
      <c r="J106" s="402">
        <v>0</v>
      </c>
      <c r="K106" s="401">
        <f t="shared" si="5"/>
        <v>0</v>
      </c>
      <c r="L106" s="403"/>
      <c r="M106" s="447"/>
      <c r="N106" s="404"/>
      <c r="O106" s="405"/>
      <c r="P106" s="190">
        <f t="shared" si="6"/>
        <v>0</v>
      </c>
      <c r="Q106" s="191">
        <v>0</v>
      </c>
      <c r="R106" s="190">
        <f t="shared" si="7"/>
        <v>0</v>
      </c>
      <c r="S106" s="605"/>
      <c r="T106" s="606"/>
      <c r="U106" s="406"/>
      <c r="V106" s="406"/>
      <c r="W106" s="406"/>
      <c r="X106" s="406"/>
      <c r="Y106" s="406"/>
    </row>
    <row r="107" spans="1:25" s="123" customFormat="1" hidden="1" x14ac:dyDescent="0.25">
      <c r="A107" s="468">
        <v>694</v>
      </c>
      <c r="B107" s="397"/>
      <c r="C107" s="398"/>
      <c r="D107" s="633"/>
      <c r="E107" s="634"/>
      <c r="F107" s="635"/>
      <c r="G107" s="399"/>
      <c r="H107" s="400"/>
      <c r="I107" s="401">
        <v>0</v>
      </c>
      <c r="J107" s="402">
        <v>0</v>
      </c>
      <c r="K107" s="401">
        <f t="shared" si="5"/>
        <v>0</v>
      </c>
      <c r="L107" s="403"/>
      <c r="M107" s="447"/>
      <c r="N107" s="404"/>
      <c r="O107" s="405"/>
      <c r="P107" s="190">
        <f t="shared" si="6"/>
        <v>0</v>
      </c>
      <c r="Q107" s="191">
        <v>0</v>
      </c>
      <c r="R107" s="190">
        <f t="shared" si="7"/>
        <v>0</v>
      </c>
      <c r="S107" s="379"/>
      <c r="T107" s="380"/>
      <c r="U107" s="406"/>
      <c r="V107" s="406"/>
      <c r="W107" s="406"/>
      <c r="X107" s="406"/>
      <c r="Y107" s="406"/>
    </row>
    <row r="108" spans="1:25" s="123" customFormat="1" hidden="1" x14ac:dyDescent="0.25">
      <c r="A108" s="468">
        <v>695</v>
      </c>
      <c r="B108" s="397"/>
      <c r="C108" s="398"/>
      <c r="D108" s="633"/>
      <c r="E108" s="634"/>
      <c r="F108" s="635"/>
      <c r="G108" s="399"/>
      <c r="H108" s="400"/>
      <c r="I108" s="401">
        <v>0</v>
      </c>
      <c r="J108" s="402">
        <v>0</v>
      </c>
      <c r="K108" s="401">
        <f t="shared" si="5"/>
        <v>0</v>
      </c>
      <c r="L108" s="403"/>
      <c r="M108" s="447"/>
      <c r="N108" s="404"/>
      <c r="O108" s="405"/>
      <c r="P108" s="190">
        <f t="shared" si="6"/>
        <v>0</v>
      </c>
      <c r="Q108" s="191">
        <v>0</v>
      </c>
      <c r="R108" s="190">
        <f t="shared" si="7"/>
        <v>0</v>
      </c>
      <c r="S108" s="379"/>
      <c r="T108" s="380"/>
      <c r="U108" s="406"/>
      <c r="V108" s="406"/>
      <c r="W108" s="406"/>
      <c r="X108" s="406"/>
      <c r="Y108" s="406"/>
    </row>
    <row r="109" spans="1:25" s="123" customFormat="1" hidden="1" x14ac:dyDescent="0.25">
      <c r="A109" s="468">
        <v>696</v>
      </c>
      <c r="B109" s="397"/>
      <c r="C109" s="398"/>
      <c r="D109" s="633"/>
      <c r="E109" s="634"/>
      <c r="F109" s="635"/>
      <c r="G109" s="399"/>
      <c r="H109" s="400"/>
      <c r="I109" s="401">
        <v>0</v>
      </c>
      <c r="J109" s="402">
        <v>0</v>
      </c>
      <c r="K109" s="401">
        <f t="shared" si="5"/>
        <v>0</v>
      </c>
      <c r="L109" s="403"/>
      <c r="M109" s="447"/>
      <c r="N109" s="404"/>
      <c r="O109" s="405"/>
      <c r="P109" s="190">
        <f t="shared" si="6"/>
        <v>0</v>
      </c>
      <c r="Q109" s="191">
        <v>0</v>
      </c>
      <c r="R109" s="190">
        <f t="shared" si="7"/>
        <v>0</v>
      </c>
      <c r="S109" s="379"/>
      <c r="T109" s="380"/>
      <c r="U109" s="406"/>
      <c r="V109" s="406"/>
      <c r="W109" s="406"/>
      <c r="X109" s="406"/>
      <c r="Y109" s="406"/>
    </row>
    <row r="110" spans="1:25" s="123" customFormat="1" hidden="1" x14ac:dyDescent="0.25">
      <c r="A110" s="468">
        <v>697</v>
      </c>
      <c r="B110" s="397"/>
      <c r="C110" s="398"/>
      <c r="D110" s="633"/>
      <c r="E110" s="634"/>
      <c r="F110" s="635"/>
      <c r="G110" s="399"/>
      <c r="H110" s="400"/>
      <c r="I110" s="401">
        <v>0</v>
      </c>
      <c r="J110" s="402">
        <v>0</v>
      </c>
      <c r="K110" s="401">
        <f t="shared" si="5"/>
        <v>0</v>
      </c>
      <c r="L110" s="403"/>
      <c r="M110" s="447"/>
      <c r="N110" s="404"/>
      <c r="O110" s="405"/>
      <c r="P110" s="190">
        <f t="shared" si="6"/>
        <v>0</v>
      </c>
      <c r="Q110" s="191">
        <v>0</v>
      </c>
      <c r="R110" s="190">
        <f t="shared" si="7"/>
        <v>0</v>
      </c>
      <c r="S110" s="605"/>
      <c r="T110" s="606"/>
      <c r="U110" s="406"/>
      <c r="V110" s="406"/>
      <c r="W110" s="406"/>
      <c r="X110" s="406"/>
      <c r="Y110" s="406"/>
    </row>
    <row r="111" spans="1:25" s="123" customFormat="1" hidden="1" x14ac:dyDescent="0.25">
      <c r="A111" s="468">
        <v>698</v>
      </c>
      <c r="B111" s="397"/>
      <c r="C111" s="398"/>
      <c r="D111" s="407"/>
      <c r="E111" s="408"/>
      <c r="F111" s="409"/>
      <c r="G111" s="399"/>
      <c r="H111" s="400"/>
      <c r="I111" s="401">
        <v>0</v>
      </c>
      <c r="J111" s="402">
        <v>0</v>
      </c>
      <c r="K111" s="401">
        <f t="shared" si="5"/>
        <v>0</v>
      </c>
      <c r="L111" s="403"/>
      <c r="M111" s="447"/>
      <c r="N111" s="404"/>
      <c r="O111" s="405"/>
      <c r="P111" s="190">
        <f t="shared" si="6"/>
        <v>0</v>
      </c>
      <c r="Q111" s="191">
        <v>0</v>
      </c>
      <c r="R111" s="190">
        <f t="shared" si="7"/>
        <v>0</v>
      </c>
      <c r="S111" s="379"/>
      <c r="T111" s="380"/>
      <c r="U111" s="406"/>
      <c r="V111" s="406"/>
      <c r="W111" s="406"/>
      <c r="X111" s="406"/>
      <c r="Y111" s="406"/>
    </row>
    <row r="112" spans="1:25" s="123" customFormat="1" hidden="1" x14ac:dyDescent="0.25">
      <c r="A112" s="468">
        <v>699</v>
      </c>
      <c r="B112" s="397"/>
      <c r="C112" s="398"/>
      <c r="D112" s="633"/>
      <c r="E112" s="634"/>
      <c r="F112" s="635"/>
      <c r="G112" s="399"/>
      <c r="H112" s="410"/>
      <c r="I112" s="411">
        <v>0</v>
      </c>
      <c r="J112" s="402">
        <v>0</v>
      </c>
      <c r="K112" s="401">
        <f t="shared" si="5"/>
        <v>0</v>
      </c>
      <c r="L112" s="403"/>
      <c r="M112" s="447"/>
      <c r="N112" s="404"/>
      <c r="O112" s="405"/>
      <c r="P112" s="190">
        <f t="shared" si="6"/>
        <v>0</v>
      </c>
      <c r="Q112" s="191">
        <v>0</v>
      </c>
      <c r="R112" s="190">
        <f t="shared" si="7"/>
        <v>0</v>
      </c>
      <c r="S112" s="379"/>
      <c r="T112" s="380"/>
      <c r="U112" s="406"/>
      <c r="V112" s="406"/>
      <c r="W112" s="406"/>
      <c r="X112" s="406"/>
      <c r="Y112" s="406"/>
    </row>
    <row r="113" spans="1:25" s="123" customFormat="1" ht="12.75" customHeight="1" x14ac:dyDescent="0.25">
      <c r="A113" s="587" t="s">
        <v>249</v>
      </c>
      <c r="B113" s="588"/>
      <c r="C113" s="589"/>
      <c r="D113" s="413"/>
      <c r="E113" s="413"/>
      <c r="F113" s="414"/>
      <c r="G113" s="414"/>
      <c r="H113" s="415"/>
      <c r="I113" s="415"/>
      <c r="J113" s="414"/>
      <c r="K113" s="414"/>
      <c r="M113" s="447"/>
      <c r="N113" s="404"/>
      <c r="P113" s="419"/>
      <c r="R113" s="421"/>
      <c r="S113" s="421"/>
      <c r="T113" s="421"/>
      <c r="U113" s="406"/>
      <c r="V113" s="406"/>
      <c r="W113" s="406"/>
      <c r="X113" s="406"/>
      <c r="Y113" s="406"/>
    </row>
    <row r="114" spans="1:25" s="123" customFormat="1" ht="15" customHeight="1" x14ac:dyDescent="0.25">
      <c r="A114" s="419"/>
      <c r="C114" s="412"/>
      <c r="D114" s="413"/>
      <c r="E114" s="413"/>
      <c r="F114" s="414"/>
      <c r="G114" s="414"/>
      <c r="H114" s="415"/>
      <c r="I114" s="416"/>
      <c r="J114" s="417" t="s">
        <v>138</v>
      </c>
      <c r="K114" s="418">
        <f>SUM(K14:K112)</f>
        <v>0</v>
      </c>
      <c r="M114" s="447"/>
      <c r="N114" s="404"/>
      <c r="O114" s="207" t="s">
        <v>138</v>
      </c>
      <c r="P114" s="208">
        <f>SUM(P14:P112)</f>
        <v>0</v>
      </c>
      <c r="Q114" s="208">
        <f>SUM(Q14:Q112)</f>
        <v>0</v>
      </c>
      <c r="R114" s="208">
        <f>SUM(R14:R112)</f>
        <v>0</v>
      </c>
      <c r="S114" s="421"/>
      <c r="T114" s="421"/>
      <c r="U114" s="406"/>
      <c r="V114" s="406"/>
      <c r="W114" s="406"/>
      <c r="X114" s="406"/>
      <c r="Y114" s="406"/>
    </row>
    <row r="115" spans="1:25" s="123" customFormat="1" x14ac:dyDescent="0.25">
      <c r="A115" s="419"/>
      <c r="C115" s="403"/>
      <c r="D115" s="420"/>
      <c r="E115" s="420"/>
      <c r="F115" s="420"/>
      <c r="G115" s="420"/>
      <c r="H115" s="420"/>
      <c r="I115" s="420"/>
      <c r="J115" s="420"/>
      <c r="K115" s="414"/>
      <c r="M115" s="447"/>
      <c r="N115" s="404"/>
      <c r="O115" s="419"/>
      <c r="P115" s="263"/>
      <c r="Q115" s="263"/>
      <c r="R115" s="263"/>
      <c r="S115" s="263"/>
      <c r="T115" s="263"/>
      <c r="U115" s="406"/>
      <c r="V115" s="406"/>
      <c r="W115" s="406"/>
      <c r="X115" s="406"/>
      <c r="Y115" s="406"/>
    </row>
    <row r="116" spans="1:25" s="123" customFormat="1" x14ac:dyDescent="0.25">
      <c r="A116" s="419"/>
      <c r="C116" s="403"/>
      <c r="D116" s="420"/>
      <c r="E116" s="420"/>
      <c r="F116" s="420"/>
      <c r="G116" s="420"/>
      <c r="H116" s="420"/>
      <c r="I116" s="420"/>
      <c r="J116" s="420"/>
      <c r="K116" s="414"/>
      <c r="M116" s="447"/>
      <c r="N116" s="404"/>
      <c r="O116" s="419"/>
      <c r="P116" s="263"/>
      <c r="Q116" s="263"/>
      <c r="R116" s="263"/>
      <c r="S116" s="263"/>
      <c r="T116" s="263"/>
      <c r="U116" s="406"/>
      <c r="V116" s="406"/>
      <c r="W116" s="406"/>
      <c r="X116" s="406"/>
      <c r="Y116" s="406"/>
    </row>
    <row r="117" spans="1:25" x14ac:dyDescent="0.25">
      <c r="M117" s="448"/>
    </row>
    <row r="118" spans="1:25" x14ac:dyDescent="0.25">
      <c r="M118" s="448"/>
    </row>
  </sheetData>
  <mergeCells count="136">
    <mergeCell ref="S86:T86"/>
    <mergeCell ref="S90:T90"/>
    <mergeCell ref="S94:T94"/>
    <mergeCell ref="S98:T98"/>
    <mergeCell ref="S102:T102"/>
    <mergeCell ref="S106:T106"/>
    <mergeCell ref="S110:T110"/>
    <mergeCell ref="A113:C113"/>
    <mergeCell ref="D108:F108"/>
    <mergeCell ref="D109:F109"/>
    <mergeCell ref="D110:F110"/>
    <mergeCell ref="D112:F112"/>
    <mergeCell ref="D102:F102"/>
    <mergeCell ref="D103:F103"/>
    <mergeCell ref="D104:F104"/>
    <mergeCell ref="D105:F105"/>
    <mergeCell ref="D106:F106"/>
    <mergeCell ref="D107:F107"/>
    <mergeCell ref="D96:F96"/>
    <mergeCell ref="D97:F97"/>
    <mergeCell ref="D98:F98"/>
    <mergeCell ref="D99:F99"/>
    <mergeCell ref="D100:F100"/>
    <mergeCell ref="S50:T50"/>
    <mergeCell ref="S54:T54"/>
    <mergeCell ref="S58:T58"/>
    <mergeCell ref="S62:T62"/>
    <mergeCell ref="S66:T66"/>
    <mergeCell ref="S70:T70"/>
    <mergeCell ref="S74:T74"/>
    <mergeCell ref="S78:T78"/>
    <mergeCell ref="S82:T82"/>
    <mergeCell ref="S18:T18"/>
    <mergeCell ref="S19:T19"/>
    <mergeCell ref="S26:T26"/>
    <mergeCell ref="S27:T27"/>
    <mergeCell ref="S28:T28"/>
    <mergeCell ref="S34:T34"/>
    <mergeCell ref="S38:T38"/>
    <mergeCell ref="S42:T42"/>
    <mergeCell ref="S46:T46"/>
    <mergeCell ref="D101:F101"/>
    <mergeCell ref="D90:F90"/>
    <mergeCell ref="D91:F91"/>
    <mergeCell ref="D92:F92"/>
    <mergeCell ref="D93:F93"/>
    <mergeCell ref="D94:F94"/>
    <mergeCell ref="D95:F95"/>
    <mergeCell ref="D84:F84"/>
    <mergeCell ref="D85:F85"/>
    <mergeCell ref="D86:F86"/>
    <mergeCell ref="D87:F87"/>
    <mergeCell ref="D88:F88"/>
    <mergeCell ref="D89:F89"/>
    <mergeCell ref="D78:F78"/>
    <mergeCell ref="D79:F79"/>
    <mergeCell ref="D80:F80"/>
    <mergeCell ref="D81:F81"/>
    <mergeCell ref="D82:F82"/>
    <mergeCell ref="D83:F83"/>
    <mergeCell ref="D72:F72"/>
    <mergeCell ref="D73:F73"/>
    <mergeCell ref="D74:F74"/>
    <mergeCell ref="D75:F75"/>
    <mergeCell ref="D76:F76"/>
    <mergeCell ref="D77:F77"/>
    <mergeCell ref="D66:F66"/>
    <mergeCell ref="D67:F67"/>
    <mergeCell ref="D68:F68"/>
    <mergeCell ref="D69:F69"/>
    <mergeCell ref="D70:F70"/>
    <mergeCell ref="D71:F71"/>
    <mergeCell ref="D60:F60"/>
    <mergeCell ref="D61:F61"/>
    <mergeCell ref="D62:F62"/>
    <mergeCell ref="D63:F63"/>
    <mergeCell ref="D64:F64"/>
    <mergeCell ref="D65:F65"/>
    <mergeCell ref="D54:F54"/>
    <mergeCell ref="D55:F55"/>
    <mergeCell ref="D56:F56"/>
    <mergeCell ref="D57:F57"/>
    <mergeCell ref="D58:F58"/>
    <mergeCell ref="D59:F59"/>
    <mergeCell ref="D48:F48"/>
    <mergeCell ref="D49:F49"/>
    <mergeCell ref="D50:F50"/>
    <mergeCell ref="D51:F51"/>
    <mergeCell ref="D52:F52"/>
    <mergeCell ref="D53:F53"/>
    <mergeCell ref="D42:F42"/>
    <mergeCell ref="D43:F43"/>
    <mergeCell ref="D44:F44"/>
    <mergeCell ref="D45:F45"/>
    <mergeCell ref="D46:F46"/>
    <mergeCell ref="D47:F47"/>
    <mergeCell ref="D36:F36"/>
    <mergeCell ref="D37:F37"/>
    <mergeCell ref="D38:F38"/>
    <mergeCell ref="D39:F39"/>
    <mergeCell ref="D40:F40"/>
    <mergeCell ref="D41:F41"/>
    <mergeCell ref="D30:F30"/>
    <mergeCell ref="D31:F31"/>
    <mergeCell ref="D32:F32"/>
    <mergeCell ref="D33:F33"/>
    <mergeCell ref="D34:F34"/>
    <mergeCell ref="D35:F35"/>
    <mergeCell ref="D5:E5"/>
    <mergeCell ref="D6:E6"/>
    <mergeCell ref="B9:C9"/>
    <mergeCell ref="D24:F24"/>
    <mergeCell ref="D25:F25"/>
    <mergeCell ref="D26:F26"/>
    <mergeCell ref="D27:F27"/>
    <mergeCell ref="D28:F28"/>
    <mergeCell ref="D29:F29"/>
    <mergeCell ref="D18:F18"/>
    <mergeCell ref="D19:F19"/>
    <mergeCell ref="D20:F20"/>
    <mergeCell ref="D21:F21"/>
    <mergeCell ref="D22:F22"/>
    <mergeCell ref="D23:F23"/>
    <mergeCell ref="B10:K10"/>
    <mergeCell ref="B11:K11"/>
    <mergeCell ref="C12:C13"/>
    <mergeCell ref="D13:F13"/>
    <mergeCell ref="D14:F14"/>
    <mergeCell ref="D15:F15"/>
    <mergeCell ref="D16:F16"/>
    <mergeCell ref="D17:F17"/>
    <mergeCell ref="S13:T13"/>
    <mergeCell ref="S14:T14"/>
    <mergeCell ref="S15:T15"/>
    <mergeCell ref="S16:T16"/>
    <mergeCell ref="S17:T17"/>
  </mergeCells>
  <conditionalFormatting sqref="A14:A112">
    <cfRule type="expression" dxfId="5" priority="1">
      <formula>MOD(ROW(),2)=0</formula>
    </cfRule>
  </conditionalFormatting>
  <conditionalFormatting sqref="B14:C18 G14:K112 C19:C111 B19:B112 C112:E112">
    <cfRule type="expression" dxfId="4" priority="3">
      <formula>MOD(ROW(),2)=0</formula>
    </cfRule>
  </conditionalFormatting>
  <conditionalFormatting sqref="D14:E111">
    <cfRule type="expression" dxfId="3" priority="2">
      <formula>MOD(ROW(),2)=0</formula>
    </cfRule>
  </conditionalFormatting>
  <conditionalFormatting sqref="O14:O112">
    <cfRule type="cellIs" dxfId="2" priority="4" operator="notEqual">
      <formula>H14</formula>
    </cfRule>
  </conditionalFormatting>
  <dataValidations xWindow="136" yWindow="585" count="11">
    <dataValidation allowBlank="1" showInputMessage="1" showErrorMessage="1" promptTitle="Amount Paid" prompt="Insert the amount paid after deducting VAT" sqref="K13" xr:uid="{951D0655-A7E8-492C-B260-ED9AA7C28107}"/>
    <dataValidation allowBlank="1" showInputMessage="1" showErrorMessage="1" promptTitle="Daily Rate" prompt="Specify the number of days worked by the Consultant._x000a_" sqref="J13" xr:uid="{D56A195D-4428-4DF4-9CB3-392E38195D1D}"/>
    <dataValidation allowBlank="1" showInputMessage="1" showErrorMessage="1" promptTitle="Daily Rate" prompt="Specify the daily rate charged by the consultant excluding VAT" sqref="I13" xr:uid="{5062E152-D617-48DD-B6FB-EA185AAFB05D}"/>
    <dataValidation allowBlank="1" showInputMessage="1" showErrorMessage="1" promptTitle="Invoice Date" prompt="Insert the supplier invoice date" sqref="H13" xr:uid="{1222C9BA-2324-4DA1-9B12-37F24B2839E4}"/>
    <dataValidation allowBlank="1" showInputMessage="1" showErrorMessage="1" promptTitle="Invoice Number" prompt="Insert the Supplier Invoice Number" sqref="G13" xr:uid="{55F6447C-F9C7-473A-8819-B12F5E406F23}"/>
    <dataValidation allowBlank="1" showInputMessage="1" showErrorMessage="1" promptTitle="Role / Function" prompt="Provide details of the Consultancy or Service Provided e.g. Specialist Engineering services to identify product requirements in German Market." sqref="D13:F13" xr:uid="{6E3E55F0-4ADB-4F72-AD6C-56BDDB95574D}"/>
    <dataValidation allowBlank="1" showInputMessage="1" showErrorMessage="1" promptTitle="Consultant Firm / Consultant" prompt="Provide full Name Consultancy Firm and consultant used e.g. Acme Consulting, John Smith. " sqref="C12:C13" xr:uid="{4261D72E-28BA-4E24-A09C-9493FA10DFCC}"/>
    <dataValidation allowBlank="1" showInputMessage="1" showErrorMessage="1" promptTitle="Item No." prompt="This Item Number and document Type should be written on all supporting documents for cross referencing purposes." sqref="A13:B112" xr:uid="{F65F1EF4-3E4A-4834-A028-4293BC4BD31E}"/>
    <dataValidation type="decimal" allowBlank="1" showInputMessage="1" showErrorMessage="1" error="Maximum daily rate for consultancy fees is €900" sqref="I14:I112" xr:uid="{361BDCBF-D551-4E66-96C6-B63812545BD2}">
      <formula1>0</formula1>
      <formula2>900</formula2>
    </dataValidation>
    <dataValidation type="list" allowBlank="1" showInputMessage="1" showErrorMessage="1" sqref="F113:G114" xr:uid="{910F2463-F1C9-4D19-9513-4B3DCA1753EC}">
      <formula1>"Select,External,Internal"</formula1>
    </dataValidation>
    <dataValidation allowBlank="1" showInputMessage="1" showErrorMessage="1" prompt="Insert unique client identifier to cross reference attached document" sqref="A113" xr:uid="{3186A1F5-AE40-4561-8E8B-9ACED2F6374E}"/>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AFD4-2388-4F60-8B08-C810BD34CAEC}">
  <sheetPr>
    <tabColor theme="5"/>
  </sheetPr>
  <dimension ref="A2:R31"/>
  <sheetViews>
    <sheetView workbookViewId="0">
      <selection activeCell="I8" sqref="I8"/>
    </sheetView>
  </sheetViews>
  <sheetFormatPr defaultColWidth="8.7109375" defaultRowHeight="15" x14ac:dyDescent="0.25"/>
  <cols>
    <col min="1" max="1" width="8.7109375" style="371"/>
    <col min="2" max="2" width="12.42578125" style="59" customWidth="1"/>
    <col min="3" max="3" width="24.140625" style="59" customWidth="1"/>
    <col min="4" max="4" width="28.85546875" style="59" customWidth="1"/>
    <col min="5" max="5" width="8.7109375" style="59"/>
    <col min="6" max="6" width="20.85546875" style="59" customWidth="1"/>
    <col min="7" max="7" width="10.42578125" style="59" bestFit="1" customWidth="1"/>
    <col min="8" max="8" width="15.85546875" style="59" customWidth="1"/>
    <col min="9" max="9" width="24.140625" style="59" customWidth="1"/>
    <col min="10" max="10" width="9" style="59" customWidth="1"/>
    <col min="11" max="12" width="2.42578125" style="59" customWidth="1"/>
    <col min="13" max="13" width="6.140625" style="59" customWidth="1"/>
    <col min="14" max="16" width="17.28515625" style="59" customWidth="1"/>
    <col min="17" max="17" width="39.140625" style="59" customWidth="1"/>
    <col min="18" max="16384" width="8.7109375" style="59"/>
  </cols>
  <sheetData>
    <row r="2" spans="1:18" ht="36.950000000000003" customHeight="1" x14ac:dyDescent="0.25"/>
    <row r="3" spans="1:18" ht="81.75" customHeight="1" x14ac:dyDescent="0.25"/>
    <row r="4" spans="1:18" ht="4.5" customHeight="1" x14ac:dyDescent="0.25"/>
    <row r="5" spans="1:18" x14ac:dyDescent="0.25">
      <c r="C5" s="356" t="s">
        <v>96</v>
      </c>
      <c r="D5" s="629" t="str">
        <f>IF('Claim Summary'!$C$5&lt;&gt;"",'Claim Summary'!$C$5,"")</f>
        <v/>
      </c>
      <c r="E5" s="630"/>
    </row>
    <row r="6" spans="1:18" x14ac:dyDescent="0.25">
      <c r="C6" s="356" t="s">
        <v>97</v>
      </c>
      <c r="D6" s="629" t="str">
        <f>IF('Claim Summary'!$C$10&lt;&gt;0,'Claim Summary'!$C$10,"")</f>
        <v/>
      </c>
      <c r="E6" s="630"/>
    </row>
    <row r="9" spans="1:18" s="263" customFormat="1" ht="50.1" customHeight="1" x14ac:dyDescent="0.25">
      <c r="A9" s="640" t="s">
        <v>151</v>
      </c>
      <c r="B9" s="603"/>
      <c r="C9" s="603"/>
      <c r="D9" s="603"/>
      <c r="E9" s="603"/>
      <c r="F9" s="603"/>
      <c r="G9" s="603"/>
      <c r="H9" s="603"/>
      <c r="I9" s="358"/>
      <c r="K9" s="449"/>
      <c r="L9" s="344"/>
      <c r="M9" s="344"/>
      <c r="N9" s="384" t="s">
        <v>122</v>
      </c>
      <c r="O9" s="384"/>
      <c r="P9" s="384"/>
      <c r="Q9" s="384"/>
      <c r="R9" s="444"/>
    </row>
    <row r="10" spans="1:18" s="361" customFormat="1" ht="15" customHeight="1" x14ac:dyDescent="0.25">
      <c r="A10" s="631" t="s">
        <v>152</v>
      </c>
      <c r="B10" s="631"/>
      <c r="C10" s="631"/>
      <c r="D10" s="631"/>
      <c r="E10" s="631"/>
      <c r="F10" s="631"/>
      <c r="G10" s="631"/>
      <c r="H10" s="631"/>
      <c r="I10" s="427"/>
      <c r="K10" s="450"/>
      <c r="L10" s="345"/>
      <c r="M10" s="345"/>
      <c r="N10" s="59"/>
      <c r="O10" s="59"/>
      <c r="P10" s="59"/>
      <c r="Q10" s="59"/>
      <c r="R10" s="59"/>
    </row>
    <row r="11" spans="1:18" s="361" customFormat="1" ht="15" customHeight="1" x14ac:dyDescent="0.25">
      <c r="A11" s="631" t="s">
        <v>153</v>
      </c>
      <c r="B11" s="631"/>
      <c r="C11" s="631"/>
      <c r="D11" s="631"/>
      <c r="E11" s="631"/>
      <c r="F11" s="631"/>
      <c r="G11" s="631"/>
      <c r="H11" s="631"/>
      <c r="I11" s="359"/>
      <c r="K11" s="450"/>
      <c r="L11" s="345"/>
      <c r="M11" s="345"/>
      <c r="N11" s="263"/>
      <c r="O11" s="263"/>
      <c r="P11" s="263"/>
      <c r="Q11" s="263"/>
      <c r="R11" s="263"/>
    </row>
    <row r="12" spans="1:18" ht="52.5" customHeight="1" x14ac:dyDescent="0.25">
      <c r="A12" s="455" t="s">
        <v>87</v>
      </c>
      <c r="B12" s="455" t="s">
        <v>150</v>
      </c>
      <c r="C12" s="628" t="s">
        <v>154</v>
      </c>
      <c r="D12" s="628"/>
      <c r="E12" s="628"/>
      <c r="F12" s="456" t="s">
        <v>155</v>
      </c>
      <c r="G12" s="456" t="s">
        <v>4</v>
      </c>
      <c r="H12" s="456" t="s">
        <v>10</v>
      </c>
      <c r="I12" s="456" t="s">
        <v>90</v>
      </c>
      <c r="J12" s="363"/>
      <c r="K12" s="451"/>
      <c r="L12" s="364"/>
      <c r="M12" s="364"/>
      <c r="N12" s="183" t="s">
        <v>248</v>
      </c>
      <c r="O12" s="183" t="s">
        <v>173</v>
      </c>
      <c r="P12" s="183" t="s">
        <v>131</v>
      </c>
      <c r="Q12" s="613" t="s">
        <v>129</v>
      </c>
      <c r="R12" s="614"/>
    </row>
    <row r="13" spans="1:18" x14ac:dyDescent="0.25">
      <c r="A13" s="469">
        <v>701</v>
      </c>
      <c r="B13" s="429"/>
      <c r="C13" s="639"/>
      <c r="D13" s="639"/>
      <c r="E13" s="639"/>
      <c r="F13" s="367"/>
      <c r="G13" s="428"/>
      <c r="H13" s="368"/>
      <c r="I13" s="369">
        <v>0</v>
      </c>
      <c r="J13" s="363"/>
      <c r="K13" s="452"/>
      <c r="L13" s="370"/>
      <c r="M13" s="370"/>
      <c r="N13" s="190">
        <f t="shared" ref="N13:N24" si="0">G14</f>
        <v>0</v>
      </c>
      <c r="O13" s="191">
        <v>0</v>
      </c>
      <c r="P13" s="190">
        <f>N13-O13</f>
        <v>0</v>
      </c>
      <c r="Q13" s="605"/>
      <c r="R13" s="606"/>
    </row>
    <row r="14" spans="1:18" x14ac:dyDescent="0.25">
      <c r="A14" s="469">
        <v>702</v>
      </c>
      <c r="B14" s="429"/>
      <c r="C14" s="639"/>
      <c r="D14" s="639"/>
      <c r="E14" s="639"/>
      <c r="F14" s="367"/>
      <c r="G14" s="428"/>
      <c r="H14" s="368"/>
      <c r="I14" s="369">
        <v>0</v>
      </c>
      <c r="J14" s="363"/>
      <c r="K14" s="452"/>
      <c r="L14" s="370"/>
      <c r="M14" s="370"/>
      <c r="N14" s="190">
        <f t="shared" si="0"/>
        <v>0</v>
      </c>
      <c r="O14" s="191">
        <v>0</v>
      </c>
      <c r="P14" s="190">
        <f t="shared" ref="P14:P24" si="1">N14-O14</f>
        <v>0</v>
      </c>
      <c r="Q14" s="605"/>
      <c r="R14" s="606"/>
    </row>
    <row r="15" spans="1:18" x14ac:dyDescent="0.25">
      <c r="A15" s="469">
        <v>703</v>
      </c>
      <c r="B15" s="429"/>
      <c r="C15" s="639"/>
      <c r="D15" s="639"/>
      <c r="E15" s="639"/>
      <c r="F15" s="367"/>
      <c r="G15" s="428"/>
      <c r="H15" s="368"/>
      <c r="I15" s="369">
        <v>0</v>
      </c>
      <c r="J15" s="363"/>
      <c r="K15" s="452"/>
      <c r="L15" s="370"/>
      <c r="M15" s="370"/>
      <c r="N15" s="190">
        <f t="shared" si="0"/>
        <v>0</v>
      </c>
      <c r="O15" s="191">
        <v>0</v>
      </c>
      <c r="P15" s="190">
        <f t="shared" si="1"/>
        <v>0</v>
      </c>
      <c r="Q15" s="605"/>
      <c r="R15" s="606"/>
    </row>
    <row r="16" spans="1:18" x14ac:dyDescent="0.25">
      <c r="A16" s="469">
        <v>704</v>
      </c>
      <c r="B16" s="429"/>
      <c r="C16" s="639"/>
      <c r="D16" s="639"/>
      <c r="E16" s="639"/>
      <c r="F16" s="367"/>
      <c r="G16" s="428"/>
      <c r="H16" s="368"/>
      <c r="I16" s="369">
        <v>0</v>
      </c>
      <c r="J16" s="363"/>
      <c r="K16" s="452"/>
      <c r="L16" s="370"/>
      <c r="M16" s="370"/>
      <c r="N16" s="190">
        <f t="shared" si="0"/>
        <v>0</v>
      </c>
      <c r="O16" s="191">
        <v>0</v>
      </c>
      <c r="P16" s="190">
        <f t="shared" si="1"/>
        <v>0</v>
      </c>
      <c r="Q16" s="605"/>
      <c r="R16" s="606"/>
    </row>
    <row r="17" spans="1:18" x14ac:dyDescent="0.25">
      <c r="A17" s="469">
        <v>705</v>
      </c>
      <c r="B17" s="429"/>
      <c r="C17" s="639"/>
      <c r="D17" s="639"/>
      <c r="E17" s="639"/>
      <c r="F17" s="367"/>
      <c r="G17" s="428"/>
      <c r="H17" s="368"/>
      <c r="I17" s="369">
        <v>0</v>
      </c>
      <c r="J17" s="363"/>
      <c r="K17" s="452"/>
      <c r="L17" s="370"/>
      <c r="M17" s="370"/>
      <c r="N17" s="190">
        <f t="shared" si="0"/>
        <v>0</v>
      </c>
      <c r="O17" s="191">
        <v>0</v>
      </c>
      <c r="P17" s="190">
        <f t="shared" si="1"/>
        <v>0</v>
      </c>
      <c r="Q17" s="605"/>
      <c r="R17" s="606"/>
    </row>
    <row r="18" spans="1:18" x14ac:dyDescent="0.25">
      <c r="A18" s="469">
        <v>706</v>
      </c>
      <c r="B18" s="429"/>
      <c r="C18" s="639"/>
      <c r="D18" s="639"/>
      <c r="E18" s="639"/>
      <c r="F18" s="367"/>
      <c r="G18" s="428"/>
      <c r="H18" s="368"/>
      <c r="I18" s="369">
        <v>0</v>
      </c>
      <c r="J18" s="363"/>
      <c r="K18" s="452"/>
      <c r="L18" s="370"/>
      <c r="M18" s="370"/>
      <c r="N18" s="190">
        <f t="shared" si="0"/>
        <v>0</v>
      </c>
      <c r="O18" s="191">
        <v>0</v>
      </c>
      <c r="P18" s="190">
        <f t="shared" si="1"/>
        <v>0</v>
      </c>
      <c r="Q18" s="605"/>
      <c r="R18" s="606"/>
    </row>
    <row r="19" spans="1:18" x14ac:dyDescent="0.25">
      <c r="A19" s="469">
        <v>707</v>
      </c>
      <c r="B19" s="429"/>
      <c r="C19" s="639"/>
      <c r="D19" s="639"/>
      <c r="E19" s="639"/>
      <c r="F19" s="367"/>
      <c r="G19" s="428"/>
      <c r="H19" s="368"/>
      <c r="I19" s="369">
        <v>0</v>
      </c>
      <c r="J19" s="363"/>
      <c r="K19" s="452"/>
      <c r="L19" s="370"/>
      <c r="M19" s="370"/>
      <c r="N19" s="190">
        <f t="shared" si="0"/>
        <v>0</v>
      </c>
      <c r="O19" s="191">
        <v>0</v>
      </c>
      <c r="P19" s="190">
        <f t="shared" si="1"/>
        <v>0</v>
      </c>
      <c r="Q19" s="379"/>
      <c r="R19" s="380"/>
    </row>
    <row r="20" spans="1:18" x14ac:dyDescent="0.25">
      <c r="A20" s="469">
        <v>708</v>
      </c>
      <c r="B20" s="429"/>
      <c r="C20" s="639"/>
      <c r="D20" s="639"/>
      <c r="E20" s="639"/>
      <c r="F20" s="367"/>
      <c r="G20" s="428"/>
      <c r="H20" s="368"/>
      <c r="I20" s="369">
        <v>0</v>
      </c>
      <c r="J20" s="363"/>
      <c r="K20" s="452"/>
      <c r="L20" s="370"/>
      <c r="M20" s="370"/>
      <c r="N20" s="190">
        <f t="shared" si="0"/>
        <v>0</v>
      </c>
      <c r="O20" s="191">
        <v>0</v>
      </c>
      <c r="P20" s="190">
        <f t="shared" si="1"/>
        <v>0</v>
      </c>
      <c r="Q20" s="379"/>
      <c r="R20" s="380"/>
    </row>
    <row r="21" spans="1:18" ht="14.45" customHeight="1" x14ac:dyDescent="0.25">
      <c r="A21" s="469">
        <v>709</v>
      </c>
      <c r="B21" s="429"/>
      <c r="C21" s="639"/>
      <c r="D21" s="639"/>
      <c r="E21" s="639"/>
      <c r="F21" s="367"/>
      <c r="G21" s="428"/>
      <c r="H21" s="368"/>
      <c r="I21" s="369">
        <v>0</v>
      </c>
      <c r="J21" s="363"/>
      <c r="K21" s="452"/>
      <c r="L21" s="370"/>
      <c r="M21" s="370"/>
      <c r="N21" s="190">
        <f t="shared" si="0"/>
        <v>0</v>
      </c>
      <c r="O21" s="191">
        <v>0</v>
      </c>
      <c r="P21" s="190">
        <f t="shared" si="1"/>
        <v>0</v>
      </c>
      <c r="Q21" s="379"/>
      <c r="R21" s="380"/>
    </row>
    <row r="22" spans="1:18" ht="14.45" customHeight="1" x14ac:dyDescent="0.25">
      <c r="A22" s="469">
        <v>710</v>
      </c>
      <c r="B22" s="429"/>
      <c r="C22" s="639"/>
      <c r="D22" s="639"/>
      <c r="E22" s="639"/>
      <c r="F22" s="367"/>
      <c r="G22" s="428"/>
      <c r="H22" s="368"/>
      <c r="I22" s="369">
        <v>0</v>
      </c>
      <c r="J22" s="363"/>
      <c r="K22" s="452"/>
      <c r="L22" s="370"/>
      <c r="M22" s="370"/>
      <c r="N22" s="190">
        <f t="shared" si="0"/>
        <v>0</v>
      </c>
      <c r="O22" s="191">
        <v>0</v>
      </c>
      <c r="P22" s="190">
        <f t="shared" si="1"/>
        <v>0</v>
      </c>
      <c r="Q22" s="379"/>
      <c r="R22" s="380"/>
    </row>
    <row r="23" spans="1:18" ht="14.45" customHeight="1" x14ac:dyDescent="0.25">
      <c r="A23" s="469">
        <v>711</v>
      </c>
      <c r="B23" s="429"/>
      <c r="C23" s="639"/>
      <c r="D23" s="639"/>
      <c r="E23" s="639"/>
      <c r="F23" s="367"/>
      <c r="G23" s="428"/>
      <c r="H23" s="368"/>
      <c r="I23" s="369">
        <v>0</v>
      </c>
      <c r="J23" s="363"/>
      <c r="K23" s="452"/>
      <c r="L23" s="370"/>
      <c r="M23" s="370"/>
      <c r="N23" s="190">
        <f t="shared" si="0"/>
        <v>0</v>
      </c>
      <c r="O23" s="191">
        <v>0</v>
      </c>
      <c r="P23" s="190">
        <f t="shared" si="1"/>
        <v>0</v>
      </c>
      <c r="Q23" s="379"/>
      <c r="R23" s="380"/>
    </row>
    <row r="24" spans="1:18" ht="14.45" customHeight="1" x14ac:dyDescent="0.25">
      <c r="A24" s="469">
        <v>712</v>
      </c>
      <c r="B24" s="429"/>
      <c r="C24" s="639"/>
      <c r="D24" s="639"/>
      <c r="E24" s="639"/>
      <c r="F24" s="367"/>
      <c r="G24" s="428"/>
      <c r="H24" s="368"/>
      <c r="I24" s="369">
        <v>0</v>
      </c>
      <c r="J24" s="363"/>
      <c r="K24" s="452"/>
      <c r="L24" s="370"/>
      <c r="M24" s="370"/>
      <c r="N24" s="190">
        <f t="shared" si="0"/>
        <v>0</v>
      </c>
      <c r="O24" s="191">
        <v>0</v>
      </c>
      <c r="P24" s="190">
        <f t="shared" si="1"/>
        <v>0</v>
      </c>
      <c r="Q24" s="379"/>
      <c r="R24" s="380"/>
    </row>
    <row r="25" spans="1:18" ht="15" customHeight="1" x14ac:dyDescent="0.25">
      <c r="A25" s="470"/>
      <c r="E25" s="371"/>
      <c r="F25" s="371"/>
      <c r="G25" s="372"/>
      <c r="H25" s="372"/>
      <c r="I25" s="373"/>
      <c r="J25" s="363"/>
      <c r="K25" s="453"/>
      <c r="L25" s="374"/>
      <c r="M25" s="374"/>
    </row>
    <row r="26" spans="1:18" ht="15" customHeight="1" x14ac:dyDescent="0.25">
      <c r="A26" s="460"/>
      <c r="E26" s="371"/>
      <c r="F26" s="371"/>
      <c r="G26" s="371"/>
      <c r="H26" s="375" t="s">
        <v>91</v>
      </c>
      <c r="I26" s="376">
        <f>SUM(I13:I24)</f>
        <v>0</v>
      </c>
      <c r="J26" s="363"/>
      <c r="K26" s="453"/>
      <c r="L26" s="374"/>
      <c r="M26" s="207" t="s">
        <v>138</v>
      </c>
      <c r="N26" s="208" t="e">
        <f>SUM(#REF!)</f>
        <v>#REF!</v>
      </c>
      <c r="O26" s="208" t="e">
        <f>SUM(#REF!)</f>
        <v>#REF!</v>
      </c>
      <c r="P26" s="208" t="e">
        <f>SUM(#REF!)</f>
        <v>#REF!</v>
      </c>
    </row>
    <row r="27" spans="1:18" x14ac:dyDescent="0.25">
      <c r="K27" s="454"/>
    </row>
    <row r="28" spans="1:18" x14ac:dyDescent="0.25">
      <c r="K28" s="454"/>
    </row>
    <row r="29" spans="1:18" x14ac:dyDescent="0.25">
      <c r="K29" s="454"/>
      <c r="M29" s="207"/>
    </row>
    <row r="30" spans="1:18" x14ac:dyDescent="0.25">
      <c r="K30" s="454"/>
    </row>
    <row r="31" spans="1:18" x14ac:dyDescent="0.25">
      <c r="K31" s="454"/>
    </row>
  </sheetData>
  <mergeCells count="25">
    <mergeCell ref="Q16:R16"/>
    <mergeCell ref="Q17:R17"/>
    <mergeCell ref="Q18:R18"/>
    <mergeCell ref="C23:E23"/>
    <mergeCell ref="C24:E24"/>
    <mergeCell ref="C17:E17"/>
    <mergeCell ref="C18:E18"/>
    <mergeCell ref="C19:E19"/>
    <mergeCell ref="C20:E20"/>
    <mergeCell ref="C21:E21"/>
    <mergeCell ref="C22:E22"/>
    <mergeCell ref="C16:E16"/>
    <mergeCell ref="D5:E5"/>
    <mergeCell ref="D6:E6"/>
    <mergeCell ref="A9:H9"/>
    <mergeCell ref="A10:H10"/>
    <mergeCell ref="C12:E12"/>
    <mergeCell ref="C13:E13"/>
    <mergeCell ref="C14:E14"/>
    <mergeCell ref="C15:E15"/>
    <mergeCell ref="Q12:R12"/>
    <mergeCell ref="Q13:R13"/>
    <mergeCell ref="Q14:R14"/>
    <mergeCell ref="Q15:R15"/>
    <mergeCell ref="A11:H11"/>
  </mergeCells>
  <conditionalFormatting sqref="A13:C24">
    <cfRule type="expression" dxfId="1" priority="1">
      <formula>MOD(ROW(),2)=0</formula>
    </cfRule>
  </conditionalFormatting>
  <conditionalFormatting sqref="F13:I24">
    <cfRule type="expression" dxfId="0" priority="4">
      <formula>MOD(ROW(),2)=0</formula>
    </cfRule>
  </conditionalFormatting>
  <dataValidations xWindow="90" yWindow="467" count="2">
    <dataValidation allowBlank="1" showInputMessage="1" showErrorMessage="1" promptTitle="Client Ref" prompt="Insert unique client identifier to cross reference attached document" sqref="B13:B24" xr:uid="{46256398-FA23-41D0-8333-F1BF3EA88A7A}"/>
    <dataValidation allowBlank="1" showInputMessage="1" showErrorMessage="1" promptTitle="Item No." prompt="This Item Number and document Type should be written on all supporting documents for cross referencing purposes." sqref="A13:A24" xr:uid="{EC39DBAD-5DB0-4FAC-AE1E-69043CC1EFF0}"/>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H44"/>
  <sheetViews>
    <sheetView showGridLines="0" zoomScaleNormal="100" workbookViewId="0">
      <selection activeCell="C21" sqref="C21"/>
    </sheetView>
  </sheetViews>
  <sheetFormatPr defaultColWidth="9.140625" defaultRowHeight="15" x14ac:dyDescent="0.25"/>
  <cols>
    <col min="1" max="1" width="1.42578125" style="33" customWidth="1"/>
    <col min="2" max="2" width="33.7109375" style="33" customWidth="1"/>
    <col min="3" max="3" width="19.7109375" style="33" customWidth="1"/>
    <col min="4" max="4" width="6.140625" style="33" customWidth="1"/>
    <col min="5" max="5" width="19.7109375" style="33" customWidth="1"/>
    <col min="6" max="6" width="19.42578125" style="33" customWidth="1"/>
    <col min="7" max="16384" width="9.140625" style="33"/>
  </cols>
  <sheetData>
    <row r="1" spans="2:8" ht="44.45" customHeight="1" x14ac:dyDescent="0.25"/>
    <row r="2" spans="2:8" x14ac:dyDescent="0.25">
      <c r="B2" s="63" t="s">
        <v>48</v>
      </c>
      <c r="C2" s="63"/>
      <c r="D2" s="63"/>
    </row>
    <row r="4" spans="2:8" ht="9.9499999999999993" customHeight="1" x14ac:dyDescent="0.25"/>
    <row r="5" spans="2:8" ht="25.15" customHeight="1" x14ac:dyDescent="0.25">
      <c r="B5" s="649" t="s">
        <v>178</v>
      </c>
      <c r="C5" s="649"/>
      <c r="D5" s="649"/>
      <c r="E5" s="649"/>
      <c r="F5" s="64"/>
    </row>
    <row r="6" spans="2:8" ht="25.15" customHeight="1" x14ac:dyDescent="0.25">
      <c r="B6" s="654" t="s">
        <v>41</v>
      </c>
      <c r="C6" s="654"/>
      <c r="D6" s="654"/>
      <c r="E6" s="65"/>
      <c r="F6" s="65"/>
    </row>
    <row r="7" spans="2:8" ht="9.9499999999999993" customHeight="1" x14ac:dyDescent="0.25"/>
    <row r="8" spans="2:8" s="32" customFormat="1" ht="24" customHeight="1" x14ac:dyDescent="0.25">
      <c r="B8" s="67" t="s">
        <v>28</v>
      </c>
      <c r="C8" s="650" t="str">
        <f>IF('Claim Summary'!$C$5&lt;&gt;"",'Claim Summary'!$C$5,"")</f>
        <v/>
      </c>
      <c r="D8" s="651"/>
      <c r="E8" s="651"/>
      <c r="F8" s="652"/>
    </row>
    <row r="9" spans="2:8" s="32" customFormat="1" ht="24" customHeight="1" x14ac:dyDescent="0.25">
      <c r="B9" s="67" t="s">
        <v>97</v>
      </c>
      <c r="C9" s="650" t="str">
        <f>IF('Claim Summary'!$C$10&lt;&gt;0,'Claim Summary'!$C$10,"")</f>
        <v/>
      </c>
      <c r="D9" s="651"/>
      <c r="E9" s="651"/>
      <c r="F9" s="652"/>
    </row>
    <row r="10" spans="2:8" s="32" customFormat="1" ht="24" customHeight="1" x14ac:dyDescent="0.25">
      <c r="B10" s="67" t="s">
        <v>49</v>
      </c>
      <c r="C10" s="653">
        <v>0.5</v>
      </c>
      <c r="D10" s="651"/>
      <c r="E10" s="651"/>
      <c r="F10" s="652"/>
    </row>
    <row r="11" spans="2:8" s="32" customFormat="1" ht="24" customHeight="1" x14ac:dyDescent="0.25">
      <c r="B11" s="127" t="s">
        <v>50</v>
      </c>
      <c r="C11" s="660" t="str">
        <f>IF('Claim Summary'!$C$22&lt;&gt;0,'Claim Summary'!$C$22,"")</f>
        <v/>
      </c>
      <c r="D11" s="651"/>
      <c r="E11" s="651"/>
      <c r="F11" s="652"/>
    </row>
    <row r="12" spans="2:8" ht="99.95" customHeight="1" x14ac:dyDescent="0.25">
      <c r="B12" s="657" t="s">
        <v>179</v>
      </c>
      <c r="C12" s="657"/>
      <c r="D12" s="657"/>
      <c r="E12" s="657"/>
      <c r="F12" s="657"/>
    </row>
    <row r="13" spans="2:8" s="32" customFormat="1" ht="18" customHeight="1" x14ac:dyDescent="0.2">
      <c r="B13" s="67"/>
      <c r="C13" s="68" t="s">
        <v>51</v>
      </c>
      <c r="D13" s="69"/>
      <c r="E13" s="70"/>
      <c r="F13" s="69"/>
      <c r="G13" s="71"/>
      <c r="H13" s="71"/>
    </row>
    <row r="14" spans="2:8" s="32" customFormat="1" ht="9.9499999999999993" customHeight="1" x14ac:dyDescent="0.2">
      <c r="B14" s="67"/>
      <c r="C14" s="66"/>
      <c r="D14" s="72"/>
      <c r="E14" s="45"/>
      <c r="F14" s="72"/>
      <c r="G14" s="71"/>
      <c r="H14" s="71"/>
    </row>
    <row r="15" spans="2:8" s="32" customFormat="1" ht="15" customHeight="1" x14ac:dyDescent="0.2">
      <c r="B15" s="67"/>
      <c r="C15" s="67" t="s">
        <v>52</v>
      </c>
      <c r="D15" s="72"/>
      <c r="E15" s="63" t="s">
        <v>56</v>
      </c>
      <c r="F15" s="72"/>
      <c r="G15" s="71"/>
      <c r="H15" s="71"/>
    </row>
    <row r="16" spans="2:8" s="32" customFormat="1" ht="9.9499999999999993" customHeight="1" x14ac:dyDescent="0.2">
      <c r="B16" s="67"/>
      <c r="C16" s="73"/>
      <c r="D16" s="72"/>
      <c r="E16" s="45"/>
      <c r="F16" s="72"/>
      <c r="G16" s="71"/>
      <c r="H16" s="71"/>
    </row>
    <row r="17" spans="2:8" ht="15" customHeight="1" x14ac:dyDescent="0.25">
      <c r="B17" s="63" t="s">
        <v>180</v>
      </c>
      <c r="C17" s="93">
        <f>'Claim Summary'!C28</f>
        <v>0</v>
      </c>
      <c r="D17" s="94"/>
      <c r="E17" s="93">
        <f t="shared" ref="E17:E22" si="0">C17*$C$10</f>
        <v>0</v>
      </c>
      <c r="F17" s="74"/>
      <c r="G17" s="75"/>
      <c r="H17" s="45"/>
    </row>
    <row r="18" spans="2:8" x14ac:dyDescent="0.25">
      <c r="B18" s="63" t="s">
        <v>117</v>
      </c>
      <c r="C18" s="93">
        <f>'Claim Summary'!D28</f>
        <v>0</v>
      </c>
      <c r="D18" s="94"/>
      <c r="E18" s="93">
        <f t="shared" si="0"/>
        <v>0</v>
      </c>
      <c r="F18" s="74"/>
      <c r="G18" s="75"/>
      <c r="H18" s="45"/>
    </row>
    <row r="19" spans="2:8" x14ac:dyDescent="0.25">
      <c r="B19" s="63" t="s">
        <v>0</v>
      </c>
      <c r="C19" s="93">
        <f>'Claim Summary'!E28</f>
        <v>0</v>
      </c>
      <c r="D19" s="94"/>
      <c r="E19" s="93">
        <f t="shared" si="0"/>
        <v>0</v>
      </c>
      <c r="F19" s="74"/>
      <c r="G19" s="75"/>
      <c r="H19" s="45"/>
    </row>
    <row r="20" spans="2:8" x14ac:dyDescent="0.25">
      <c r="B20" s="63" t="s">
        <v>118</v>
      </c>
      <c r="C20" s="93">
        <f>'Claim Summary'!F28</f>
        <v>0</v>
      </c>
      <c r="D20" s="94"/>
      <c r="E20" s="93">
        <f t="shared" si="0"/>
        <v>0</v>
      </c>
      <c r="F20" s="74"/>
      <c r="G20" s="75"/>
      <c r="H20" s="45"/>
    </row>
    <row r="21" spans="2:8" x14ac:dyDescent="0.25">
      <c r="B21" s="63" t="s">
        <v>119</v>
      </c>
      <c r="C21" s="93">
        <f>'Claim Summary'!G28</f>
        <v>0</v>
      </c>
      <c r="D21" s="94"/>
      <c r="E21" s="93">
        <f t="shared" si="0"/>
        <v>0</v>
      </c>
      <c r="F21" s="74"/>
      <c r="G21" s="75"/>
      <c r="H21" s="45"/>
    </row>
    <row r="22" spans="2:8" x14ac:dyDescent="0.25">
      <c r="B22" s="63" t="s">
        <v>1</v>
      </c>
      <c r="C22" s="93">
        <f>'Claim Summary'!D28</f>
        <v>0</v>
      </c>
      <c r="D22" s="94"/>
      <c r="E22" s="93">
        <f t="shared" si="0"/>
        <v>0</v>
      </c>
      <c r="F22" s="74"/>
      <c r="G22" s="75"/>
      <c r="H22" s="45"/>
    </row>
    <row r="23" spans="2:8" ht="15" customHeight="1" x14ac:dyDescent="0.25">
      <c r="B23" s="63"/>
      <c r="C23" s="43"/>
      <c r="D23" s="43"/>
      <c r="E23" s="43"/>
      <c r="F23" s="45"/>
      <c r="G23" s="45"/>
      <c r="H23" s="45"/>
    </row>
    <row r="24" spans="2:8" x14ac:dyDescent="0.25">
      <c r="B24" s="63" t="s">
        <v>114</v>
      </c>
      <c r="C24" s="168">
        <f>SUM(C17:C22)</f>
        <v>0</v>
      </c>
      <c r="D24" s="95"/>
      <c r="E24" s="96">
        <f>SUM(E17:E22)</f>
        <v>0</v>
      </c>
      <c r="F24" s="45"/>
      <c r="G24" s="45"/>
      <c r="H24" s="45"/>
    </row>
    <row r="25" spans="2:8" ht="15" customHeight="1" x14ac:dyDescent="0.25">
      <c r="B25" s="45"/>
      <c r="C25" s="45"/>
      <c r="D25" s="45"/>
      <c r="E25" s="45"/>
      <c r="F25" s="45"/>
      <c r="G25" s="45"/>
      <c r="H25" s="45"/>
    </row>
    <row r="26" spans="2:8" ht="26.1" customHeight="1" x14ac:dyDescent="0.25">
      <c r="B26" s="656" t="s">
        <v>71</v>
      </c>
      <c r="C26" s="656"/>
      <c r="D26" s="656"/>
      <c r="E26" s="656"/>
      <c r="F26" s="656"/>
    </row>
    <row r="27" spans="2:8" ht="26.1" customHeight="1" x14ac:dyDescent="0.25">
      <c r="B27" s="656" t="s">
        <v>53</v>
      </c>
      <c r="C27" s="656"/>
      <c r="D27" s="656"/>
      <c r="E27" s="656"/>
      <c r="F27" s="656"/>
    </row>
    <row r="28" spans="2:8" ht="24.95" customHeight="1" x14ac:dyDescent="0.25">
      <c r="B28" s="656" t="s">
        <v>54</v>
      </c>
      <c r="C28" s="656"/>
      <c r="D28" s="656"/>
      <c r="E28" s="656"/>
      <c r="F28" s="656"/>
    </row>
    <row r="29" spans="2:8" ht="15" customHeight="1" x14ac:dyDescent="0.25">
      <c r="B29" s="656" t="s">
        <v>72</v>
      </c>
      <c r="C29" s="656"/>
      <c r="D29" s="656"/>
      <c r="E29" s="656"/>
      <c r="F29" s="656"/>
    </row>
    <row r="30" spans="2:8" ht="30" customHeight="1" x14ac:dyDescent="0.25">
      <c r="B30" s="656" t="s">
        <v>73</v>
      </c>
      <c r="C30" s="656"/>
      <c r="D30" s="656"/>
      <c r="E30" s="656"/>
      <c r="F30" s="656"/>
    </row>
    <row r="31" spans="2:8" ht="39.950000000000003" customHeight="1" x14ac:dyDescent="0.25">
      <c r="B31" s="659" t="s">
        <v>74</v>
      </c>
      <c r="C31" s="659"/>
      <c r="D31" s="659"/>
      <c r="E31" s="659"/>
      <c r="F31" s="659"/>
    </row>
    <row r="32" spans="2:8" ht="9.9499999999999993" customHeight="1" x14ac:dyDescent="0.25">
      <c r="B32" s="76"/>
      <c r="C32" s="77"/>
      <c r="D32" s="76"/>
      <c r="E32" s="78"/>
      <c r="F32" s="76"/>
    </row>
    <row r="33" spans="2:6" ht="15" customHeight="1" x14ac:dyDescent="0.25">
      <c r="B33" s="656" t="s">
        <v>55</v>
      </c>
      <c r="C33" s="656"/>
      <c r="D33" s="656"/>
      <c r="E33" s="656"/>
      <c r="F33" s="656"/>
    </row>
    <row r="34" spans="2:6" ht="15" customHeight="1" x14ac:dyDescent="0.25">
      <c r="B34" s="658" t="s">
        <v>111</v>
      </c>
      <c r="C34" s="658"/>
      <c r="D34" s="658"/>
      <c r="E34" s="658"/>
      <c r="F34" s="658"/>
    </row>
    <row r="35" spans="2:6" s="32" customFormat="1" ht="30" customHeight="1" x14ac:dyDescent="0.25">
      <c r="B35" s="79" t="s">
        <v>112</v>
      </c>
      <c r="C35" s="648"/>
      <c r="D35" s="648"/>
      <c r="E35" s="648"/>
      <c r="F35" s="648"/>
    </row>
    <row r="36" spans="2:6" ht="30" customHeight="1" x14ac:dyDescent="0.25">
      <c r="B36" s="79" t="s">
        <v>113</v>
      </c>
      <c r="C36" s="655"/>
      <c r="D36" s="655"/>
      <c r="E36" s="655"/>
      <c r="F36" s="655"/>
    </row>
    <row r="37" spans="2:6" ht="9.9499999999999993" customHeight="1" x14ac:dyDescent="0.25">
      <c r="B37" s="76"/>
      <c r="C37" s="80"/>
      <c r="D37" s="81"/>
      <c r="E37" s="81"/>
      <c r="F37" s="76"/>
    </row>
    <row r="38" spans="2:6" ht="20.100000000000001" customHeight="1" x14ac:dyDescent="0.25">
      <c r="B38" s="79" t="s">
        <v>75</v>
      </c>
      <c r="C38" s="167"/>
      <c r="D38" s="167"/>
      <c r="E38" s="79" t="s">
        <v>76</v>
      </c>
      <c r="F38" s="76"/>
    </row>
    <row r="39" spans="2:6" ht="12.95" customHeight="1" x14ac:dyDescent="0.25">
      <c r="B39" s="641"/>
      <c r="C39" s="643"/>
      <c r="D39" s="71"/>
      <c r="E39" s="644"/>
      <c r="F39" s="645"/>
    </row>
    <row r="40" spans="2:6" ht="12.95" customHeight="1" x14ac:dyDescent="0.25">
      <c r="B40" s="642"/>
      <c r="C40" s="643"/>
      <c r="D40" s="71"/>
      <c r="E40" s="646"/>
      <c r="F40" s="647"/>
    </row>
    <row r="42" spans="2:6" ht="20.100000000000001" customHeight="1" x14ac:dyDescent="0.25">
      <c r="B42" s="79" t="s">
        <v>116</v>
      </c>
      <c r="C42" s="167"/>
      <c r="D42" s="167"/>
      <c r="E42" s="79" t="s">
        <v>116</v>
      </c>
      <c r="F42" s="76"/>
    </row>
    <row r="43" spans="2:6" ht="12.95" customHeight="1" x14ac:dyDescent="0.25">
      <c r="B43" s="641"/>
      <c r="C43" s="643"/>
      <c r="D43" s="169"/>
      <c r="E43" s="644"/>
      <c r="F43" s="645"/>
    </row>
    <row r="44" spans="2:6" ht="12.95" customHeight="1" x14ac:dyDescent="0.25">
      <c r="B44" s="642"/>
      <c r="C44" s="643"/>
      <c r="D44" s="169"/>
      <c r="E44" s="646"/>
      <c r="F44" s="647"/>
    </row>
  </sheetData>
  <sheetProtection formatCells="0" formatColumns="0"/>
  <protectedRanges>
    <protectedRange sqref="C32 B33 B26:B31 D26:E33" name="Range3_1"/>
    <protectedRange sqref="B12 D12:E12" name="Range1_1"/>
    <protectedRange sqref="D34:E34 B34" name="Range3_1_1_1"/>
  </protectedRanges>
  <mergeCells count="23">
    <mergeCell ref="B5:E5"/>
    <mergeCell ref="C8:F8"/>
    <mergeCell ref="C10:F10"/>
    <mergeCell ref="B6:D6"/>
    <mergeCell ref="C36:F36"/>
    <mergeCell ref="B29:F29"/>
    <mergeCell ref="B12:F12"/>
    <mergeCell ref="C9:F9"/>
    <mergeCell ref="B34:F34"/>
    <mergeCell ref="B33:F33"/>
    <mergeCell ref="B31:F31"/>
    <mergeCell ref="B30:F30"/>
    <mergeCell ref="B26:F26"/>
    <mergeCell ref="B27:F27"/>
    <mergeCell ref="B28:F28"/>
    <mergeCell ref="C11:F11"/>
    <mergeCell ref="B39:B40"/>
    <mergeCell ref="C39:C40"/>
    <mergeCell ref="E39:F40"/>
    <mergeCell ref="C35:F35"/>
    <mergeCell ref="B43:B44"/>
    <mergeCell ref="C43:C44"/>
    <mergeCell ref="E43:F44"/>
  </mergeCells>
  <hyperlinks>
    <hyperlink ref="B31"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5EE9-911F-4B6B-AB66-72B3D32A7DE9}">
  <sheetPr>
    <tabColor theme="9" tint="0.59999389629810485"/>
  </sheetPr>
  <dimension ref="B1:E159"/>
  <sheetViews>
    <sheetView showGridLines="0" zoomScaleNormal="100" workbookViewId="0">
      <selection activeCell="C9" sqref="C9"/>
    </sheetView>
  </sheetViews>
  <sheetFormatPr defaultColWidth="9.140625" defaultRowHeight="15" x14ac:dyDescent="0.25"/>
  <cols>
    <col min="1" max="1" width="1.28515625" style="33" customWidth="1"/>
    <col min="2" max="2" width="35" style="33" customWidth="1"/>
    <col min="3" max="3" width="52.42578125" style="33" customWidth="1"/>
    <col min="4" max="4" width="17.7109375" style="33" customWidth="1"/>
    <col min="5" max="5" width="38" style="33" customWidth="1"/>
    <col min="6" max="6" width="9.28515625" style="33" customWidth="1"/>
    <col min="7" max="7" width="17.7109375" style="33" customWidth="1"/>
    <col min="8" max="16384" width="9.140625" style="33"/>
  </cols>
  <sheetData>
    <row r="1" spans="2:5" ht="42.95" customHeight="1" x14ac:dyDescent="0.25"/>
    <row r="3" spans="2:5" ht="28.5" customHeight="1" x14ac:dyDescent="0.25">
      <c r="B3" s="661" t="s">
        <v>178</v>
      </c>
      <c r="C3" s="661"/>
      <c r="D3" s="117"/>
    </row>
    <row r="4" spans="2:5" ht="28.5" customHeight="1" x14ac:dyDescent="0.25">
      <c r="B4" s="654" t="s">
        <v>33</v>
      </c>
      <c r="C4" s="654"/>
      <c r="D4" s="118"/>
    </row>
    <row r="7" spans="2:5" ht="24.95" customHeight="1" x14ac:dyDescent="0.25">
      <c r="B7" s="130" t="s">
        <v>96</v>
      </c>
      <c r="C7" s="129" t="str">
        <f>IF('Claim Summary'!$C$5&lt;&gt;"",'Claim Summary'!$C$5,"")</f>
        <v/>
      </c>
    </row>
    <row r="8" spans="2:5" ht="24.95" customHeight="1" x14ac:dyDescent="0.25">
      <c r="B8" s="130" t="s">
        <v>97</v>
      </c>
      <c r="C8" s="129" t="str">
        <f>IF('Claim Summary'!$C$10&lt;&gt;0,'Claim Summary'!$C$10,"")</f>
        <v/>
      </c>
    </row>
    <row r="9" spans="2:5" ht="24.95" customHeight="1" x14ac:dyDescent="0.25">
      <c r="B9" s="130" t="s">
        <v>98</v>
      </c>
      <c r="C9" s="129"/>
    </row>
    <row r="10" spans="2:5" ht="24.95" customHeight="1" x14ac:dyDescent="0.25">
      <c r="B10" s="130" t="s">
        <v>99</v>
      </c>
      <c r="C10" s="129"/>
    </row>
    <row r="11" spans="2:5" ht="24.95" customHeight="1" x14ac:dyDescent="0.25">
      <c r="B11" s="130" t="s">
        <v>100</v>
      </c>
      <c r="C11" s="129"/>
    </row>
    <row r="13" spans="2:5" s="102" customFormat="1" ht="20.100000000000001" customHeight="1" x14ac:dyDescent="0.25">
      <c r="B13" s="134" t="s">
        <v>104</v>
      </c>
    </row>
    <row r="14" spans="2:5" ht="30" customHeight="1" x14ac:dyDescent="0.25">
      <c r="B14" s="662" t="s">
        <v>105</v>
      </c>
      <c r="C14" s="662"/>
      <c r="D14" s="662"/>
      <c r="E14" s="662"/>
    </row>
    <row r="15" spans="2:5" x14ac:dyDescent="0.25">
      <c r="B15" s="141"/>
      <c r="C15" s="142"/>
      <c r="D15" s="142"/>
      <c r="E15" s="143"/>
    </row>
    <row r="16" spans="2:5" x14ac:dyDescent="0.25">
      <c r="B16" s="144"/>
      <c r="C16" s="145"/>
      <c r="D16" s="145"/>
      <c r="E16" s="146"/>
    </row>
    <row r="17" spans="2:5" x14ac:dyDescent="0.25">
      <c r="B17" s="144"/>
      <c r="C17" s="145"/>
      <c r="D17" s="145"/>
      <c r="E17" s="146"/>
    </row>
    <row r="18" spans="2:5" x14ac:dyDescent="0.25">
      <c r="B18" s="144"/>
      <c r="C18" s="145"/>
      <c r="D18" s="145"/>
      <c r="E18" s="146"/>
    </row>
    <row r="19" spans="2:5" x14ac:dyDescent="0.25">
      <c r="B19" s="144"/>
      <c r="C19" s="145"/>
      <c r="D19" s="145"/>
      <c r="E19" s="146"/>
    </row>
    <row r="20" spans="2:5" x14ac:dyDescent="0.25">
      <c r="B20" s="144"/>
      <c r="C20" s="145"/>
      <c r="D20" s="145"/>
      <c r="E20" s="146"/>
    </row>
    <row r="21" spans="2:5" x14ac:dyDescent="0.25">
      <c r="B21" s="144"/>
      <c r="C21" s="145"/>
      <c r="D21" s="145"/>
      <c r="E21" s="146"/>
    </row>
    <row r="22" spans="2:5" x14ac:dyDescent="0.25">
      <c r="B22" s="144"/>
      <c r="C22" s="145"/>
      <c r="D22" s="145"/>
      <c r="E22" s="146"/>
    </row>
    <row r="23" spans="2:5" x14ac:dyDescent="0.25">
      <c r="B23" s="144"/>
      <c r="C23" s="145"/>
      <c r="D23" s="145"/>
      <c r="E23" s="146"/>
    </row>
    <row r="24" spans="2:5" x14ac:dyDescent="0.25">
      <c r="B24" s="144"/>
      <c r="C24" s="145"/>
      <c r="D24" s="145"/>
      <c r="E24" s="146"/>
    </row>
    <row r="25" spans="2:5" x14ac:dyDescent="0.25">
      <c r="B25" s="144"/>
      <c r="C25" s="145"/>
      <c r="D25" s="145"/>
      <c r="E25" s="146"/>
    </row>
    <row r="26" spans="2:5" x14ac:dyDescent="0.25">
      <c r="B26" s="144"/>
      <c r="C26" s="145"/>
      <c r="D26" s="145"/>
      <c r="E26" s="146"/>
    </row>
    <row r="27" spans="2:5" x14ac:dyDescent="0.25">
      <c r="B27" s="144"/>
      <c r="C27" s="145"/>
      <c r="D27" s="145"/>
      <c r="E27" s="146"/>
    </row>
    <row r="28" spans="2:5" x14ac:dyDescent="0.25">
      <c r="B28" s="144"/>
      <c r="C28" s="145"/>
      <c r="D28" s="145"/>
      <c r="E28" s="146"/>
    </row>
    <row r="29" spans="2:5" x14ac:dyDescent="0.25">
      <c r="B29" s="144"/>
      <c r="C29" s="145"/>
      <c r="D29" s="145"/>
      <c r="E29" s="146"/>
    </row>
    <row r="30" spans="2:5" x14ac:dyDescent="0.25">
      <c r="B30" s="144"/>
      <c r="C30" s="145"/>
      <c r="D30" s="145"/>
      <c r="E30" s="146"/>
    </row>
    <row r="31" spans="2:5" x14ac:dyDescent="0.25">
      <c r="B31" s="144"/>
      <c r="C31" s="145"/>
      <c r="D31" s="145"/>
      <c r="E31" s="146"/>
    </row>
    <row r="32" spans="2:5" x14ac:dyDescent="0.25">
      <c r="B32" s="144"/>
      <c r="C32" s="145"/>
      <c r="D32" s="145"/>
      <c r="E32" s="146"/>
    </row>
    <row r="33" spans="2:5" x14ac:dyDescent="0.25">
      <c r="B33" s="144"/>
      <c r="C33" s="145"/>
      <c r="D33" s="145"/>
      <c r="E33" s="146"/>
    </row>
    <row r="34" spans="2:5" x14ac:dyDescent="0.25">
      <c r="B34" s="144"/>
      <c r="C34" s="145"/>
      <c r="D34" s="145"/>
      <c r="E34" s="146"/>
    </row>
    <row r="35" spans="2:5" x14ac:dyDescent="0.25">
      <c r="B35" s="147"/>
      <c r="C35" s="148"/>
      <c r="D35" s="148"/>
      <c r="E35" s="149"/>
    </row>
    <row r="37" spans="2:5" s="102" customFormat="1" ht="20.100000000000001" customHeight="1" x14ac:dyDescent="0.25">
      <c r="B37" s="135" t="s">
        <v>107</v>
      </c>
    </row>
    <row r="38" spans="2:5" ht="69.95" customHeight="1" x14ac:dyDescent="0.25">
      <c r="B38" s="673" t="s">
        <v>106</v>
      </c>
      <c r="C38" s="673"/>
      <c r="D38" s="673"/>
      <c r="E38" s="673"/>
    </row>
    <row r="39" spans="2:5" x14ac:dyDescent="0.25">
      <c r="B39" s="150"/>
      <c r="C39" s="151"/>
      <c r="D39" s="151"/>
      <c r="E39" s="152"/>
    </row>
    <row r="40" spans="2:5" x14ac:dyDescent="0.25">
      <c r="B40" s="153"/>
      <c r="C40" s="133"/>
      <c r="D40" s="133"/>
      <c r="E40" s="154"/>
    </row>
    <row r="41" spans="2:5" x14ac:dyDescent="0.25">
      <c r="B41" s="153"/>
      <c r="C41" s="133"/>
      <c r="D41" s="133"/>
      <c r="E41" s="154"/>
    </row>
    <row r="42" spans="2:5" x14ac:dyDescent="0.25">
      <c r="B42" s="153"/>
      <c r="C42" s="133"/>
      <c r="D42" s="133"/>
      <c r="E42" s="154"/>
    </row>
    <row r="43" spans="2:5" x14ac:dyDescent="0.25">
      <c r="B43" s="153"/>
      <c r="C43" s="133"/>
      <c r="D43" s="133"/>
      <c r="E43" s="154"/>
    </row>
    <row r="44" spans="2:5" x14ac:dyDescent="0.25">
      <c r="B44" s="153"/>
      <c r="C44" s="133"/>
      <c r="D44" s="133"/>
      <c r="E44" s="154"/>
    </row>
    <row r="45" spans="2:5" x14ac:dyDescent="0.25">
      <c r="B45" s="153"/>
      <c r="C45" s="133"/>
      <c r="D45" s="133"/>
      <c r="E45" s="154"/>
    </row>
    <row r="46" spans="2:5" x14ac:dyDescent="0.25">
      <c r="B46" s="153"/>
      <c r="C46" s="133"/>
      <c r="D46" s="133"/>
      <c r="E46" s="154"/>
    </row>
    <row r="47" spans="2:5" x14ac:dyDescent="0.25">
      <c r="B47" s="153"/>
      <c r="C47" s="133"/>
      <c r="D47" s="133"/>
      <c r="E47" s="154"/>
    </row>
    <row r="48" spans="2:5" x14ac:dyDescent="0.25">
      <c r="B48" s="153"/>
      <c r="C48" s="133"/>
      <c r="D48" s="133"/>
      <c r="E48" s="154"/>
    </row>
    <row r="49" spans="2:5" x14ac:dyDescent="0.25">
      <c r="B49" s="153"/>
      <c r="C49" s="133"/>
      <c r="D49" s="133"/>
      <c r="E49" s="154"/>
    </row>
    <row r="50" spans="2:5" x14ac:dyDescent="0.25">
      <c r="B50" s="153"/>
      <c r="C50" s="133"/>
      <c r="D50" s="133"/>
      <c r="E50" s="154"/>
    </row>
    <row r="51" spans="2:5" x14ac:dyDescent="0.25">
      <c r="B51" s="153"/>
      <c r="C51" s="133"/>
      <c r="D51" s="133"/>
      <c r="E51" s="154"/>
    </row>
    <row r="52" spans="2:5" x14ac:dyDescent="0.25">
      <c r="B52" s="153"/>
      <c r="C52" s="133"/>
      <c r="D52" s="133"/>
      <c r="E52" s="154"/>
    </row>
    <row r="53" spans="2:5" x14ac:dyDescent="0.25">
      <c r="B53" s="153"/>
      <c r="C53" s="133"/>
      <c r="D53" s="133"/>
      <c r="E53" s="154"/>
    </row>
    <row r="54" spans="2:5" x14ac:dyDescent="0.25">
      <c r="B54" s="153"/>
      <c r="C54" s="133"/>
      <c r="D54" s="133"/>
      <c r="E54" s="154"/>
    </row>
    <row r="55" spans="2:5" x14ac:dyDescent="0.25">
      <c r="B55" s="153"/>
      <c r="C55" s="133"/>
      <c r="D55" s="133"/>
      <c r="E55" s="154"/>
    </row>
    <row r="56" spans="2:5" x14ac:dyDescent="0.25">
      <c r="B56" s="153"/>
      <c r="C56" s="133"/>
      <c r="D56" s="133"/>
      <c r="E56" s="154"/>
    </row>
    <row r="57" spans="2:5" x14ac:dyDescent="0.25">
      <c r="B57" s="153"/>
      <c r="C57" s="133"/>
      <c r="D57" s="133"/>
      <c r="E57" s="154"/>
    </row>
    <row r="58" spans="2:5" x14ac:dyDescent="0.25">
      <c r="B58" s="153"/>
      <c r="C58" s="133"/>
      <c r="D58" s="133"/>
      <c r="E58" s="154"/>
    </row>
    <row r="59" spans="2:5" x14ac:dyDescent="0.25">
      <c r="B59" s="153"/>
      <c r="C59" s="133"/>
      <c r="D59" s="133"/>
      <c r="E59" s="154"/>
    </row>
    <row r="60" spans="2:5" x14ac:dyDescent="0.25">
      <c r="B60" s="153"/>
      <c r="C60" s="133"/>
      <c r="D60" s="133"/>
      <c r="E60" s="154"/>
    </row>
    <row r="61" spans="2:5" x14ac:dyDescent="0.25">
      <c r="B61" s="153"/>
      <c r="C61" s="133"/>
      <c r="D61" s="133"/>
      <c r="E61" s="154"/>
    </row>
    <row r="62" spans="2:5" x14ac:dyDescent="0.25">
      <c r="B62" s="153"/>
      <c r="C62" s="133"/>
      <c r="D62" s="133"/>
      <c r="E62" s="154"/>
    </row>
    <row r="63" spans="2:5" x14ac:dyDescent="0.25">
      <c r="B63" s="153"/>
      <c r="C63" s="133"/>
      <c r="D63" s="133"/>
      <c r="E63" s="154"/>
    </row>
    <row r="64" spans="2:5" x14ac:dyDescent="0.25">
      <c r="B64" s="155"/>
      <c r="C64" s="156"/>
      <c r="D64" s="156"/>
      <c r="E64" s="157"/>
    </row>
    <row r="65" spans="2:5" x14ac:dyDescent="0.25">
      <c r="B65" s="133"/>
      <c r="C65" s="133"/>
      <c r="D65" s="133"/>
      <c r="E65" s="133"/>
    </row>
    <row r="66" spans="2:5" s="102" customFormat="1" ht="20.100000000000001" customHeight="1" x14ac:dyDescent="0.25">
      <c r="B66" s="136" t="s">
        <v>108</v>
      </c>
      <c r="C66" s="137"/>
      <c r="D66" s="137"/>
      <c r="E66" s="137"/>
    </row>
    <row r="67" spans="2:5" s="3" customFormat="1" ht="30" customHeight="1" x14ac:dyDescent="0.25">
      <c r="B67" s="674" t="s">
        <v>101</v>
      </c>
      <c r="C67" s="674"/>
      <c r="D67" s="674"/>
      <c r="E67" s="674"/>
    </row>
    <row r="68" spans="2:5" x14ac:dyDescent="0.25">
      <c r="B68" s="158"/>
      <c r="C68" s="159"/>
      <c r="D68" s="159"/>
      <c r="E68" s="160"/>
    </row>
    <row r="69" spans="2:5" x14ac:dyDescent="0.25">
      <c r="B69" s="161"/>
      <c r="C69" s="162"/>
      <c r="D69" s="162"/>
      <c r="E69" s="163"/>
    </row>
    <row r="70" spans="2:5" x14ac:dyDescent="0.25">
      <c r="B70" s="161"/>
      <c r="C70" s="162"/>
      <c r="D70" s="162"/>
      <c r="E70" s="163"/>
    </row>
    <row r="71" spans="2:5" x14ac:dyDescent="0.25">
      <c r="B71" s="161"/>
      <c r="C71" s="162"/>
      <c r="D71" s="162"/>
      <c r="E71" s="163"/>
    </row>
    <row r="72" spans="2:5" x14ac:dyDescent="0.25">
      <c r="B72" s="161"/>
      <c r="C72" s="162"/>
      <c r="D72" s="162"/>
      <c r="E72" s="163"/>
    </row>
    <row r="73" spans="2:5" x14ac:dyDescent="0.25">
      <c r="B73" s="161"/>
      <c r="C73" s="162"/>
      <c r="D73" s="162"/>
      <c r="E73" s="163"/>
    </row>
    <row r="74" spans="2:5" x14ac:dyDescent="0.25">
      <c r="B74" s="161"/>
      <c r="C74" s="162"/>
      <c r="D74" s="162"/>
      <c r="E74" s="163"/>
    </row>
    <row r="75" spans="2:5" x14ac:dyDescent="0.25">
      <c r="B75" s="161"/>
      <c r="C75" s="162"/>
      <c r="D75" s="162"/>
      <c r="E75" s="163"/>
    </row>
    <row r="76" spans="2:5" x14ac:dyDescent="0.25">
      <c r="B76" s="161"/>
      <c r="C76" s="162"/>
      <c r="D76" s="162"/>
      <c r="E76" s="163"/>
    </row>
    <row r="77" spans="2:5" x14ac:dyDescent="0.25">
      <c r="B77" s="161"/>
      <c r="C77" s="162"/>
      <c r="D77" s="162"/>
      <c r="E77" s="163"/>
    </row>
    <row r="78" spans="2:5" x14ac:dyDescent="0.25">
      <c r="B78" s="161"/>
      <c r="C78" s="162"/>
      <c r="D78" s="162"/>
      <c r="E78" s="163"/>
    </row>
    <row r="79" spans="2:5" x14ac:dyDescent="0.25">
      <c r="B79" s="161"/>
      <c r="C79" s="162"/>
      <c r="D79" s="162"/>
      <c r="E79" s="163"/>
    </row>
    <row r="80" spans="2:5" x14ac:dyDescent="0.25">
      <c r="B80" s="161"/>
      <c r="C80" s="162"/>
      <c r="D80" s="162"/>
      <c r="E80" s="163"/>
    </row>
    <row r="81" spans="2:5" x14ac:dyDescent="0.25">
      <c r="B81" s="161"/>
      <c r="C81" s="162"/>
      <c r="D81" s="162"/>
      <c r="E81" s="163"/>
    </row>
    <row r="82" spans="2:5" x14ac:dyDescent="0.25">
      <c r="B82" s="161"/>
      <c r="C82" s="162"/>
      <c r="D82" s="162"/>
      <c r="E82" s="163"/>
    </row>
    <row r="83" spans="2:5" x14ac:dyDescent="0.25">
      <c r="B83" s="161"/>
      <c r="C83" s="162"/>
      <c r="D83" s="162"/>
      <c r="E83" s="163"/>
    </row>
    <row r="84" spans="2:5" x14ac:dyDescent="0.25">
      <c r="B84" s="161"/>
      <c r="C84" s="162"/>
      <c r="D84" s="162"/>
      <c r="E84" s="163"/>
    </row>
    <row r="85" spans="2:5" x14ac:dyDescent="0.25">
      <c r="B85" s="161"/>
      <c r="C85" s="162"/>
      <c r="D85" s="162"/>
      <c r="E85" s="163"/>
    </row>
    <row r="86" spans="2:5" x14ac:dyDescent="0.25">
      <c r="B86" s="161"/>
      <c r="C86" s="162"/>
      <c r="D86" s="162"/>
      <c r="E86" s="163"/>
    </row>
    <row r="87" spans="2:5" x14ac:dyDescent="0.25">
      <c r="B87" s="161"/>
      <c r="C87" s="162"/>
      <c r="D87" s="162"/>
      <c r="E87" s="163"/>
    </row>
    <row r="88" spans="2:5" x14ac:dyDescent="0.25">
      <c r="B88" s="161"/>
      <c r="C88" s="162"/>
      <c r="D88" s="162"/>
      <c r="E88" s="163"/>
    </row>
    <row r="89" spans="2:5" x14ac:dyDescent="0.25">
      <c r="B89" s="161"/>
      <c r="C89" s="162"/>
      <c r="D89" s="162"/>
      <c r="E89" s="163"/>
    </row>
    <row r="90" spans="2:5" x14ac:dyDescent="0.25">
      <c r="B90" s="161"/>
      <c r="C90" s="162"/>
      <c r="D90" s="162"/>
      <c r="E90" s="163"/>
    </row>
    <row r="91" spans="2:5" x14ac:dyDescent="0.25">
      <c r="B91" s="161"/>
      <c r="C91" s="162"/>
      <c r="D91" s="162"/>
      <c r="E91" s="163"/>
    </row>
    <row r="92" spans="2:5" x14ac:dyDescent="0.25">
      <c r="B92" s="161"/>
      <c r="C92" s="162"/>
      <c r="D92" s="162"/>
      <c r="E92" s="163"/>
    </row>
    <row r="93" spans="2:5" x14ac:dyDescent="0.25">
      <c r="B93" s="161"/>
      <c r="C93" s="162"/>
      <c r="D93" s="162"/>
      <c r="E93" s="163"/>
    </row>
    <row r="94" spans="2:5" x14ac:dyDescent="0.25">
      <c r="B94" s="161"/>
      <c r="C94" s="162"/>
      <c r="D94" s="162"/>
      <c r="E94" s="163"/>
    </row>
    <row r="95" spans="2:5" x14ac:dyDescent="0.25">
      <c r="B95" s="164"/>
      <c r="C95" s="165"/>
      <c r="D95" s="165"/>
      <c r="E95" s="166"/>
    </row>
    <row r="96" spans="2:5" x14ac:dyDescent="0.25">
      <c r="B96" s="132"/>
    </row>
    <row r="97" spans="2:5" s="138" customFormat="1" ht="20.100000000000001" customHeight="1" x14ac:dyDescent="0.25">
      <c r="B97" s="135" t="s">
        <v>109</v>
      </c>
    </row>
    <row r="98" spans="2:5" s="3" customFormat="1" ht="30" customHeight="1" x14ac:dyDescent="0.25">
      <c r="B98" s="673" t="s">
        <v>102</v>
      </c>
      <c r="C98" s="673"/>
      <c r="D98" s="673"/>
      <c r="E98" s="673"/>
    </row>
    <row r="99" spans="2:5" x14ac:dyDescent="0.25">
      <c r="B99" s="664"/>
      <c r="C99" s="665"/>
      <c r="D99" s="665"/>
      <c r="E99" s="666"/>
    </row>
    <row r="100" spans="2:5" x14ac:dyDescent="0.25">
      <c r="B100" s="667"/>
      <c r="C100" s="668"/>
      <c r="D100" s="668"/>
      <c r="E100" s="669"/>
    </row>
    <row r="101" spans="2:5" x14ac:dyDescent="0.25">
      <c r="B101" s="667"/>
      <c r="C101" s="668"/>
      <c r="D101" s="668"/>
      <c r="E101" s="669"/>
    </row>
    <row r="102" spans="2:5" x14ac:dyDescent="0.25">
      <c r="B102" s="667"/>
      <c r="C102" s="668"/>
      <c r="D102" s="668"/>
      <c r="E102" s="669"/>
    </row>
    <row r="103" spans="2:5" x14ac:dyDescent="0.25">
      <c r="B103" s="667"/>
      <c r="C103" s="668"/>
      <c r="D103" s="668"/>
      <c r="E103" s="669"/>
    </row>
    <row r="104" spans="2:5" x14ac:dyDescent="0.25">
      <c r="B104" s="667"/>
      <c r="C104" s="668"/>
      <c r="D104" s="668"/>
      <c r="E104" s="669"/>
    </row>
    <row r="105" spans="2:5" x14ac:dyDescent="0.25">
      <c r="B105" s="667"/>
      <c r="C105" s="668"/>
      <c r="D105" s="668"/>
      <c r="E105" s="669"/>
    </row>
    <row r="106" spans="2:5" x14ac:dyDescent="0.25">
      <c r="B106" s="667"/>
      <c r="C106" s="668"/>
      <c r="D106" s="668"/>
      <c r="E106" s="669"/>
    </row>
    <row r="107" spans="2:5" x14ac:dyDescent="0.25">
      <c r="B107" s="667"/>
      <c r="C107" s="668"/>
      <c r="D107" s="668"/>
      <c r="E107" s="669"/>
    </row>
    <row r="108" spans="2:5" x14ac:dyDescent="0.25">
      <c r="B108" s="667"/>
      <c r="C108" s="668"/>
      <c r="D108" s="668"/>
      <c r="E108" s="669"/>
    </row>
    <row r="109" spans="2:5" x14ac:dyDescent="0.25">
      <c r="B109" s="667"/>
      <c r="C109" s="668"/>
      <c r="D109" s="668"/>
      <c r="E109" s="669"/>
    </row>
    <row r="110" spans="2:5" x14ac:dyDescent="0.25">
      <c r="B110" s="667"/>
      <c r="C110" s="668"/>
      <c r="D110" s="668"/>
      <c r="E110" s="669"/>
    </row>
    <row r="111" spans="2:5" x14ac:dyDescent="0.25">
      <c r="B111" s="667"/>
      <c r="C111" s="668"/>
      <c r="D111" s="668"/>
      <c r="E111" s="669"/>
    </row>
    <row r="112" spans="2:5" x14ac:dyDescent="0.25">
      <c r="B112" s="667"/>
      <c r="C112" s="668"/>
      <c r="D112" s="668"/>
      <c r="E112" s="669"/>
    </row>
    <row r="113" spans="2:5" x14ac:dyDescent="0.25">
      <c r="B113" s="667"/>
      <c r="C113" s="668"/>
      <c r="D113" s="668"/>
      <c r="E113" s="669"/>
    </row>
    <row r="114" spans="2:5" x14ac:dyDescent="0.25">
      <c r="B114" s="667"/>
      <c r="C114" s="668"/>
      <c r="D114" s="668"/>
      <c r="E114" s="669"/>
    </row>
    <row r="115" spans="2:5" x14ac:dyDescent="0.25">
      <c r="B115" s="667"/>
      <c r="C115" s="668"/>
      <c r="D115" s="668"/>
      <c r="E115" s="669"/>
    </row>
    <row r="116" spans="2:5" x14ac:dyDescent="0.25">
      <c r="B116" s="667"/>
      <c r="C116" s="668"/>
      <c r="D116" s="668"/>
      <c r="E116" s="669"/>
    </row>
    <row r="117" spans="2:5" x14ac:dyDescent="0.25">
      <c r="B117" s="667"/>
      <c r="C117" s="668"/>
      <c r="D117" s="668"/>
      <c r="E117" s="669"/>
    </row>
    <row r="118" spans="2:5" x14ac:dyDescent="0.25">
      <c r="B118" s="667"/>
      <c r="C118" s="668"/>
      <c r="D118" s="668"/>
      <c r="E118" s="669"/>
    </row>
    <row r="119" spans="2:5" x14ac:dyDescent="0.25">
      <c r="B119" s="667"/>
      <c r="C119" s="668"/>
      <c r="D119" s="668"/>
      <c r="E119" s="669"/>
    </row>
    <row r="120" spans="2:5" x14ac:dyDescent="0.25">
      <c r="B120" s="667"/>
      <c r="C120" s="668"/>
      <c r="D120" s="668"/>
      <c r="E120" s="669"/>
    </row>
    <row r="121" spans="2:5" x14ac:dyDescent="0.25">
      <c r="B121" s="667"/>
      <c r="C121" s="668"/>
      <c r="D121" s="668"/>
      <c r="E121" s="669"/>
    </row>
    <row r="122" spans="2:5" x14ac:dyDescent="0.25">
      <c r="B122" s="667"/>
      <c r="C122" s="668"/>
      <c r="D122" s="668"/>
      <c r="E122" s="669"/>
    </row>
    <row r="123" spans="2:5" x14ac:dyDescent="0.25">
      <c r="B123" s="667"/>
      <c r="C123" s="668"/>
      <c r="D123" s="668"/>
      <c r="E123" s="669"/>
    </row>
    <row r="124" spans="2:5" x14ac:dyDescent="0.25">
      <c r="B124" s="667"/>
      <c r="C124" s="668"/>
      <c r="D124" s="668"/>
      <c r="E124" s="669"/>
    </row>
    <row r="125" spans="2:5" x14ac:dyDescent="0.25">
      <c r="B125" s="667"/>
      <c r="C125" s="668"/>
      <c r="D125" s="668"/>
      <c r="E125" s="669"/>
    </row>
    <row r="126" spans="2:5" x14ac:dyDescent="0.25">
      <c r="B126" s="667"/>
      <c r="C126" s="668"/>
      <c r="D126" s="668"/>
      <c r="E126" s="669"/>
    </row>
    <row r="127" spans="2:5" x14ac:dyDescent="0.25">
      <c r="B127" s="670"/>
      <c r="C127" s="671"/>
      <c r="D127" s="671"/>
      <c r="E127" s="672"/>
    </row>
    <row r="128" spans="2:5" x14ac:dyDescent="0.25">
      <c r="B128" s="131"/>
    </row>
    <row r="129" spans="2:5" s="140" customFormat="1" ht="20.100000000000001" customHeight="1" x14ac:dyDescent="0.25">
      <c r="B129" s="139" t="s">
        <v>110</v>
      </c>
    </row>
    <row r="130" spans="2:5" x14ac:dyDescent="0.25">
      <c r="B130" s="663" t="s">
        <v>103</v>
      </c>
      <c r="C130" s="663"/>
      <c r="D130" s="663"/>
      <c r="E130" s="663"/>
    </row>
    <row r="131" spans="2:5" x14ac:dyDescent="0.25">
      <c r="B131" s="158"/>
      <c r="C131" s="159"/>
      <c r="D131" s="159"/>
      <c r="E131" s="160"/>
    </row>
    <row r="132" spans="2:5" x14ac:dyDescent="0.25">
      <c r="B132" s="161"/>
      <c r="C132" s="162"/>
      <c r="D132" s="162"/>
      <c r="E132" s="163"/>
    </row>
    <row r="133" spans="2:5" x14ac:dyDescent="0.25">
      <c r="B133" s="161"/>
      <c r="C133" s="162"/>
      <c r="D133" s="162"/>
      <c r="E133" s="163"/>
    </row>
    <row r="134" spans="2:5" x14ac:dyDescent="0.25">
      <c r="B134" s="161"/>
      <c r="C134" s="162"/>
      <c r="D134" s="162"/>
      <c r="E134" s="163"/>
    </row>
    <row r="135" spans="2:5" x14ac:dyDescent="0.25">
      <c r="B135" s="161"/>
      <c r="C135" s="162"/>
      <c r="D135" s="162"/>
      <c r="E135" s="163"/>
    </row>
    <row r="136" spans="2:5" x14ac:dyDescent="0.25">
      <c r="B136" s="161"/>
      <c r="C136" s="162"/>
      <c r="D136" s="162"/>
      <c r="E136" s="163"/>
    </row>
    <row r="137" spans="2:5" ht="21" customHeight="1" x14ac:dyDescent="0.25">
      <c r="B137" s="161"/>
      <c r="C137" s="162"/>
      <c r="D137" s="162"/>
      <c r="E137" s="163"/>
    </row>
    <row r="138" spans="2:5" x14ac:dyDescent="0.25">
      <c r="B138" s="161"/>
      <c r="C138" s="162"/>
      <c r="D138" s="162"/>
      <c r="E138" s="163"/>
    </row>
    <row r="139" spans="2:5" x14ac:dyDescent="0.25">
      <c r="B139" s="161"/>
      <c r="C139" s="162"/>
      <c r="D139" s="162"/>
      <c r="E139" s="163"/>
    </row>
    <row r="140" spans="2:5" x14ac:dyDescent="0.25">
      <c r="B140" s="161"/>
      <c r="C140" s="162"/>
      <c r="D140" s="162"/>
      <c r="E140" s="163"/>
    </row>
    <row r="141" spans="2:5" x14ac:dyDescent="0.25">
      <c r="B141" s="161"/>
      <c r="C141" s="162"/>
      <c r="D141" s="162"/>
      <c r="E141" s="163"/>
    </row>
    <row r="142" spans="2:5" x14ac:dyDescent="0.25">
      <c r="B142" s="161"/>
      <c r="C142" s="162"/>
      <c r="D142" s="162"/>
      <c r="E142" s="163"/>
    </row>
    <row r="143" spans="2:5" x14ac:dyDescent="0.25">
      <c r="B143" s="161"/>
      <c r="C143" s="162"/>
      <c r="D143" s="162"/>
      <c r="E143" s="163"/>
    </row>
    <row r="144" spans="2:5" x14ac:dyDescent="0.25">
      <c r="B144" s="161"/>
      <c r="C144" s="162"/>
      <c r="D144" s="162"/>
      <c r="E144" s="163"/>
    </row>
    <row r="145" spans="2:5" x14ac:dyDescent="0.25">
      <c r="B145" s="161"/>
      <c r="C145" s="162"/>
      <c r="D145" s="162"/>
      <c r="E145" s="163"/>
    </row>
    <row r="146" spans="2:5" x14ac:dyDescent="0.25">
      <c r="B146" s="161"/>
      <c r="C146" s="162"/>
      <c r="D146" s="162"/>
      <c r="E146" s="163"/>
    </row>
    <row r="147" spans="2:5" x14ac:dyDescent="0.25">
      <c r="B147" s="161"/>
      <c r="C147" s="162"/>
      <c r="D147" s="162"/>
      <c r="E147" s="163"/>
    </row>
    <row r="148" spans="2:5" x14ac:dyDescent="0.25">
      <c r="B148" s="161"/>
      <c r="C148" s="162"/>
      <c r="D148" s="162"/>
      <c r="E148" s="163"/>
    </row>
    <row r="149" spans="2:5" x14ac:dyDescent="0.25">
      <c r="B149" s="161"/>
      <c r="C149" s="162"/>
      <c r="D149" s="162"/>
      <c r="E149" s="163"/>
    </row>
    <row r="150" spans="2:5" x14ac:dyDescent="0.25">
      <c r="B150" s="161"/>
      <c r="C150" s="162"/>
      <c r="D150" s="162"/>
      <c r="E150" s="163"/>
    </row>
    <row r="151" spans="2:5" x14ac:dyDescent="0.25">
      <c r="B151" s="161"/>
      <c r="C151" s="162"/>
      <c r="D151" s="162"/>
      <c r="E151" s="163"/>
    </row>
    <row r="152" spans="2:5" x14ac:dyDescent="0.25">
      <c r="B152" s="161"/>
      <c r="C152" s="162"/>
      <c r="D152" s="162"/>
      <c r="E152" s="163"/>
    </row>
    <row r="153" spans="2:5" x14ac:dyDescent="0.25">
      <c r="B153" s="161"/>
      <c r="C153" s="162"/>
      <c r="D153" s="162"/>
      <c r="E153" s="163"/>
    </row>
    <row r="154" spans="2:5" x14ac:dyDescent="0.25">
      <c r="B154" s="161"/>
      <c r="C154" s="162"/>
      <c r="D154" s="162"/>
      <c r="E154" s="163"/>
    </row>
    <row r="155" spans="2:5" x14ac:dyDescent="0.25">
      <c r="B155" s="161"/>
      <c r="C155" s="162"/>
      <c r="D155" s="162"/>
      <c r="E155" s="163"/>
    </row>
    <row r="156" spans="2:5" x14ac:dyDescent="0.25">
      <c r="B156" s="161"/>
      <c r="C156" s="162"/>
      <c r="D156" s="162"/>
      <c r="E156" s="163"/>
    </row>
    <row r="157" spans="2:5" x14ac:dyDescent="0.25">
      <c r="B157" s="161"/>
      <c r="C157" s="162"/>
      <c r="D157" s="162"/>
      <c r="E157" s="163"/>
    </row>
    <row r="158" spans="2:5" x14ac:dyDescent="0.25">
      <c r="B158" s="161"/>
      <c r="C158" s="162"/>
      <c r="D158" s="162"/>
      <c r="E158" s="163"/>
    </row>
    <row r="159" spans="2:5" x14ac:dyDescent="0.25">
      <c r="B159" s="164"/>
      <c r="C159" s="165"/>
      <c r="D159" s="165"/>
      <c r="E159" s="166"/>
    </row>
  </sheetData>
  <mergeCells count="8">
    <mergeCell ref="B3:C3"/>
    <mergeCell ref="B4:C4"/>
    <mergeCell ref="B14:E14"/>
    <mergeCell ref="B130:E130"/>
    <mergeCell ref="B99:E127"/>
    <mergeCell ref="B38:E38"/>
    <mergeCell ref="B67:E67"/>
    <mergeCell ref="B98:E98"/>
  </mergeCells>
  <pageMargins left="0.23622047244094491" right="0.23622047244094491" top="0.19685039370078741" bottom="0.19685039370078741" header="0.11811023622047245" footer="0.11811023622047245"/>
  <pageSetup paperSize="9" scale="91" orientation="landscape" r:id="rId1"/>
  <rowBreaks count="4" manualBreakCount="4">
    <brk id="36" min="1" max="5" man="1"/>
    <brk id="65" min="1" max="5" man="1"/>
    <brk id="96" min="1" max="5" man="1"/>
    <brk id="128" min="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75" t="s">
        <v>12</v>
      </c>
      <c r="C1" s="675"/>
      <c r="D1" s="675"/>
      <c r="E1" s="675"/>
      <c r="F1" s="675"/>
      <c r="G1" s="675"/>
      <c r="H1" s="675"/>
    </row>
    <row r="2" spans="2:8" x14ac:dyDescent="0.25">
      <c r="B2" s="689" t="s">
        <v>13</v>
      </c>
      <c r="C2" s="689"/>
      <c r="D2" s="689"/>
      <c r="E2" s="689"/>
      <c r="F2" s="689"/>
      <c r="G2" s="689"/>
      <c r="H2" s="689"/>
    </row>
    <row r="3" spans="2:8" x14ac:dyDescent="0.25">
      <c r="B3" s="689"/>
      <c r="C3" s="689"/>
      <c r="D3" s="689"/>
      <c r="E3" s="689"/>
      <c r="F3" s="689"/>
      <c r="G3" s="689"/>
      <c r="H3" s="689"/>
    </row>
    <row r="5" spans="2:8" x14ac:dyDescent="0.25">
      <c r="B5" s="1" t="s">
        <v>14</v>
      </c>
      <c r="C5" s="2"/>
      <c r="D5" s="2"/>
      <c r="F5" s="1" t="s">
        <v>15</v>
      </c>
      <c r="G5" s="2"/>
      <c r="H5" s="2"/>
    </row>
    <row r="6" spans="2:8" x14ac:dyDescent="0.25">
      <c r="F6" s="4"/>
    </row>
    <row r="7" spans="2:8" x14ac:dyDescent="0.25">
      <c r="B7" s="5" t="s">
        <v>16</v>
      </c>
      <c r="C7" s="6"/>
      <c r="D7" s="6"/>
      <c r="F7" s="1" t="s">
        <v>16</v>
      </c>
      <c r="G7" s="6"/>
      <c r="H7" s="6"/>
    </row>
    <row r="8" spans="2:8" x14ac:dyDescent="0.25">
      <c r="B8" s="7" t="s">
        <v>17</v>
      </c>
      <c r="C8" s="8"/>
      <c r="D8" s="23" t="e">
        <f>#REF!</f>
        <v>#REF!</v>
      </c>
      <c r="F8" s="7" t="s">
        <v>17</v>
      </c>
      <c r="G8" s="8"/>
      <c r="H8" s="23" t="e">
        <f>#REF!</f>
        <v>#REF!</v>
      </c>
    </row>
    <row r="9" spans="2:8" x14ac:dyDescent="0.25">
      <c r="B9" s="9" t="s">
        <v>18</v>
      </c>
      <c r="D9" s="25"/>
      <c r="F9" s="9" t="s">
        <v>18</v>
      </c>
      <c r="H9" s="25"/>
    </row>
    <row r="10" spans="2:8" x14ac:dyDescent="0.25">
      <c r="B10" s="10" t="s">
        <v>19</v>
      </c>
      <c r="C10" s="11"/>
      <c r="D10" s="26"/>
      <c r="F10" s="10" t="s">
        <v>19</v>
      </c>
      <c r="G10" s="11"/>
      <c r="H10" s="26"/>
    </row>
    <row r="11" spans="2:8" x14ac:dyDescent="0.25">
      <c r="B11" s="7"/>
      <c r="C11" s="8"/>
      <c r="D11" s="12"/>
      <c r="F11" s="7"/>
      <c r="G11" s="8"/>
      <c r="H11" s="12"/>
    </row>
    <row r="12" spans="2:8" x14ac:dyDescent="0.25">
      <c r="B12" s="13" t="s">
        <v>20</v>
      </c>
      <c r="C12" s="14"/>
      <c r="D12" s="24" t="e">
        <f>SUM(D8:D11)</f>
        <v>#REF!</v>
      </c>
      <c r="F12" s="13" t="s">
        <v>20</v>
      </c>
      <c r="G12" s="14"/>
      <c r="H12" s="24" t="e">
        <f>SUM(H8:H11)</f>
        <v>#REF!</v>
      </c>
    </row>
    <row r="14" spans="2:8" x14ac:dyDescent="0.25">
      <c r="B14" s="5" t="s">
        <v>21</v>
      </c>
      <c r="C14" s="6"/>
      <c r="D14" s="6"/>
      <c r="F14" s="5" t="s">
        <v>21</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22</v>
      </c>
      <c r="C18" s="6"/>
      <c r="D18" s="6"/>
      <c r="F18" s="5" t="s">
        <v>22</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23</v>
      </c>
      <c r="C22" s="6"/>
      <c r="D22" s="6"/>
      <c r="F22" s="5" t="s">
        <v>24</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6" t="s">
        <v>16</v>
      </c>
      <c r="C26" s="688" t="s">
        <v>6</v>
      </c>
      <c r="D26" s="688"/>
      <c r="E26" s="5"/>
      <c r="F26" s="36" t="s">
        <v>7</v>
      </c>
      <c r="G26" s="688" t="s">
        <v>25</v>
      </c>
      <c r="H26" s="688"/>
      <c r="J26" s="687" t="s">
        <v>20</v>
      </c>
      <c r="K26" s="687"/>
    </row>
    <row r="27" spans="2:17" x14ac:dyDescent="0.25">
      <c r="B27" s="18" t="s">
        <v>17</v>
      </c>
      <c r="C27" s="685" t="e">
        <f>#REF!</f>
        <v>#REF!</v>
      </c>
      <c r="D27" s="686"/>
      <c r="E27" s="18"/>
      <c r="F27" s="21" t="e">
        <f>#REF!</f>
        <v>#REF!</v>
      </c>
      <c r="G27" s="681" t="e">
        <f>H8</f>
        <v>#REF!</v>
      </c>
      <c r="H27" s="677"/>
      <c r="J27" s="690" t="e">
        <f>C27+F27+G27</f>
        <v>#REF!</v>
      </c>
      <c r="K27" s="690"/>
      <c r="L27" s="28"/>
      <c r="M27" s="28"/>
      <c r="N27" s="28"/>
      <c r="O27" s="28"/>
      <c r="P27" s="28"/>
      <c r="Q27" s="28"/>
    </row>
    <row r="28" spans="2:17" x14ac:dyDescent="0.25">
      <c r="B28" s="18" t="s">
        <v>18</v>
      </c>
      <c r="C28" s="676" t="s">
        <v>26</v>
      </c>
      <c r="D28" s="677"/>
      <c r="E28" s="18"/>
      <c r="F28" s="18" t="s">
        <v>26</v>
      </c>
      <c r="G28" s="676" t="s">
        <v>26</v>
      </c>
      <c r="H28" s="677"/>
      <c r="J28" s="676" t="s">
        <v>26</v>
      </c>
      <c r="K28" s="677"/>
    </row>
    <row r="29" spans="2:17" x14ac:dyDescent="0.25">
      <c r="B29" s="18" t="s">
        <v>19</v>
      </c>
      <c r="C29" s="676" t="s">
        <v>26</v>
      </c>
      <c r="D29" s="677"/>
      <c r="E29" s="18"/>
      <c r="F29" s="18" t="s">
        <v>26</v>
      </c>
      <c r="G29" s="676" t="s">
        <v>26</v>
      </c>
      <c r="H29" s="677"/>
      <c r="J29" s="676" t="s">
        <v>26</v>
      </c>
      <c r="K29" s="677"/>
    </row>
    <row r="30" spans="2:17" x14ac:dyDescent="0.25">
      <c r="B30" s="682"/>
      <c r="C30" s="683"/>
      <c r="D30" s="683"/>
      <c r="E30" s="683"/>
      <c r="F30" s="683"/>
      <c r="G30" s="683"/>
      <c r="H30" s="684"/>
    </row>
    <row r="31" spans="2:17" x14ac:dyDescent="0.25">
      <c r="B31" s="19" t="s">
        <v>27</v>
      </c>
      <c r="C31" s="679" t="e">
        <f>#REF!</f>
        <v>#REF!</v>
      </c>
      <c r="D31" s="680"/>
      <c r="E31" s="18"/>
      <c r="F31" s="27" t="e">
        <f>#REF!</f>
        <v>#REF!</v>
      </c>
      <c r="G31" s="679" t="e">
        <f>#REF!</f>
        <v>#REF!</v>
      </c>
      <c r="H31" s="680"/>
      <c r="J31" s="678" t="e">
        <f>SUM(C31:H31)</f>
        <v>#REF!</v>
      </c>
      <c r="K31" s="677"/>
    </row>
    <row r="32" spans="2:17" x14ac:dyDescent="0.25">
      <c r="B32" s="682"/>
      <c r="C32" s="683"/>
      <c r="D32" s="683"/>
      <c r="E32" s="683"/>
      <c r="F32" s="683"/>
      <c r="G32" s="683"/>
      <c r="H32" s="684"/>
    </row>
    <row r="33" spans="2:11" ht="30" x14ac:dyDescent="0.25">
      <c r="B33" s="20" t="s">
        <v>22</v>
      </c>
      <c r="C33" s="679" t="e">
        <f>#REF!</f>
        <v>#REF!</v>
      </c>
      <c r="D33" s="680"/>
      <c r="E33" s="18"/>
      <c r="F33" s="27" t="e">
        <f>#REF!</f>
        <v>#REF!</v>
      </c>
      <c r="G33" s="679" t="e">
        <f>#REF!</f>
        <v>#REF!</v>
      </c>
      <c r="H33" s="680"/>
      <c r="J33" s="678" t="e">
        <f>SUM(C33:H33)</f>
        <v>#REF!</v>
      </c>
      <c r="K33" s="677"/>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Instructions</vt:lpstr>
      <vt:lpstr>Claim Summary</vt:lpstr>
      <vt:lpstr>Checklist</vt:lpstr>
      <vt:lpstr>Salaries &amp; Overheads</vt:lpstr>
      <vt:lpstr>Travel &amp; Subsistence</vt:lpstr>
      <vt:lpstr>Trade Fair</vt:lpstr>
      <vt:lpstr>Promotional</vt:lpstr>
      <vt:lpstr>Org Training Programmes</vt:lpstr>
      <vt:lpstr>Rent</vt:lpstr>
      <vt:lpstr>Director Statement </vt:lpstr>
      <vt:lpstr>Progress Report</vt:lpstr>
      <vt:lpstr>Summary of Exp</vt:lpstr>
      <vt:lpstr>Checklist!Print_Area</vt:lpstr>
      <vt:lpstr>'Director Statement '!Print_Area</vt:lpstr>
      <vt:lpstr>Instructions!Print_Area</vt:lpstr>
      <vt:lpstr>'Progress Report'!Print_Area</vt:lpstr>
      <vt:lpstr>'Salaries &amp; Overheads'!Print_Area</vt:lpstr>
      <vt:lpstr>'Summary of Exp'!Print_Area</vt:lpstr>
      <vt:lpstr>'Trade Fair'!Print_Area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Stirret, Nadine</cp:lastModifiedBy>
  <cp:revision/>
  <cp:lastPrinted>2025-07-01T09:33:48Z</cp:lastPrinted>
  <dcterms:created xsi:type="dcterms:W3CDTF">2020-07-22T09:43:28Z</dcterms:created>
  <dcterms:modified xsi:type="dcterms:W3CDTF">2025-07-01T10:45:29Z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272784519</vt:i4>
  </property>
  <property fmtid="{D5CDD505-2E9C-101B-9397-08002B2CF9AE}" pid="4" name="_NewReviewCycle">
    <vt:lpwstr/>
  </property>
  <property fmtid="{D5CDD505-2E9C-101B-9397-08002B2CF9AE}" pid="5" name="_EmailSubject">
    <vt:lpwstr>Smart Regions Website Update - Claims Process for Streams 2 &amp; 3</vt:lpwstr>
  </property>
  <property fmtid="{D5CDD505-2E9C-101B-9397-08002B2CF9AE}" pid="6" name="_AuthorEmail">
    <vt:lpwstr>Nadine.Stirret@enterprise-ireland.com</vt:lpwstr>
  </property>
  <property fmtid="{D5CDD505-2E9C-101B-9397-08002B2CF9AE}" pid="7" name="_AuthorEmailDisplayName">
    <vt:lpwstr>Stirret, Nadine</vt:lpwstr>
  </property>
  <property fmtid="{D5CDD505-2E9C-101B-9397-08002B2CF9AE}" pid="8" name="_PreviousAdHocReviewCycleID">
    <vt:i4>-281763843</vt:i4>
  </property>
</Properties>
</file>