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O:\176_Grants_W\GPU CENTRAL\G.A.D. CLAIM FORMS\2025 updated forms\R&amp;D DTIF Agile DPI BII\"/>
    </mc:Choice>
  </mc:AlternateContent>
  <xr:revisionPtr revIDLastSave="0" documentId="8_{57F3F35E-FBE7-4E2D-883D-9C3369E3EDB3}" xr6:coauthVersionLast="47" xr6:coauthVersionMax="47" xr10:uidLastSave="{00000000-0000-0000-0000-000000000000}"/>
  <workbookProtection workbookAlgorithmName="SHA-512" workbookHashValue="QBXcxYsr1dpQlxFgtEWWNNpn6UeB6qv6VoTVOtwwYZSjA9GS5xpQesHlb1cnkm7/oKId0HkNPuv3GwlxeuHEmg==" workbookSaltValue="UpjcDTEOIPg7Aqs/rSC+Zw==" workbookSpinCount="100000" lockStructure="1"/>
  <bookViews>
    <workbookView xWindow="4680" yWindow="1650" windowWidth="21600" windowHeight="11385" tabRatio="926" firstSheet="1" activeTab="1" xr2:uid="{3E3F74D4-159D-45DF-8BB2-40FA0F555969}"/>
  </bookViews>
  <sheets>
    <sheet name="hidden_lists" sheetId="31" state="hidden" r:id="rId1"/>
    <sheet name="Instructions" sheetId="39" r:id="rId2"/>
    <sheet name="Claim Checklist" sheetId="25" r:id="rId3"/>
    <sheet name="1. Salaries" sheetId="26" r:id="rId4"/>
    <sheet name="2. Fees" sheetId="36" r:id="rId5"/>
    <sheet name="3. Contractual Research" sheetId="41" r:id="rId6"/>
    <sheet name="4. Clinical Trials" sheetId="40" r:id="rId7"/>
    <sheet name="5. Certification" sheetId="37" r:id="rId8"/>
    <sheet name="6. Patenting" sheetId="38" r:id="rId9"/>
    <sheet name="7. DTIF or DPI Capital" sheetId="42" r:id="rId10"/>
    <sheet name="8. Materials¦Equipment Rental" sheetId="34" r:id="rId11"/>
    <sheet name="9. Travel" sheetId="35" r:id="rId12"/>
    <sheet name="10. Defined Overheads" sheetId="43" r:id="rId13"/>
    <sheet name="Director's Statement " sheetId="23" r:id="rId14"/>
  </sheets>
  <definedNames>
    <definedName name="_Hlk55476101" localSheetId="2">'Claim Checklist'!#REF!</definedName>
    <definedName name="_xlnm.Print_Area" localSheetId="3">'1. Salaries'!$B$2:$N$216</definedName>
    <definedName name="_xlnm.Print_Area" localSheetId="12">'10. Defined Overheads'!$B$2:$N$28</definedName>
    <definedName name="_xlnm.Print_Area" localSheetId="4">'2. Fees'!$B$2:$N$110</definedName>
    <definedName name="_xlnm.Print_Area" localSheetId="5">'3. Contractual Research'!$B$2:$N$110</definedName>
    <definedName name="_xlnm.Print_Area" localSheetId="6">'4. Clinical Trials'!$B$2:$N$110</definedName>
    <definedName name="_xlnm.Print_Area" localSheetId="7">'5. Certification'!$B$2:$N$110</definedName>
    <definedName name="_xlnm.Print_Area" localSheetId="8">'6. Patenting'!$B$2:$O$41</definedName>
    <definedName name="_xlnm.Print_Area" localSheetId="9">'7. DTIF or DPI Capital'!$B$2:$S$40</definedName>
    <definedName name="_xlnm.Print_Area" localSheetId="10">'8. Materials¦Equipment Rental'!$B$2:$N$313</definedName>
    <definedName name="_xlnm.Print_Area" localSheetId="11">'9. Travel'!$B$3:$N$119</definedName>
    <definedName name="_xlnm.Print_Area" localSheetId="2">'Claim Checklist'!$B$27:$F$53</definedName>
    <definedName name="_xlnm.Print_Area" localSheetId="13">'Director''s Statement '!$B$3:$G$49</definedName>
    <definedName name="_xlnm.Print_Area" localSheetId="1">Instructions!$B$1:$Q$30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23" l="1"/>
  <c r="G10" i="34"/>
  <c r="I8" i="36"/>
  <c r="I309" i="36"/>
  <c r="I297" i="36"/>
  <c r="I298" i="36"/>
  <c r="I299" i="36"/>
  <c r="I300" i="36"/>
  <c r="I301" i="36"/>
  <c r="I302" i="36"/>
  <c r="I303" i="36"/>
  <c r="I304" i="36"/>
  <c r="I305" i="36"/>
  <c r="I306" i="36"/>
  <c r="I307" i="36"/>
  <c r="I308" i="36"/>
  <c r="I278" i="36"/>
  <c r="I279" i="36"/>
  <c r="I280" i="36"/>
  <c r="I281" i="36"/>
  <c r="I282" i="36"/>
  <c r="I283" i="36"/>
  <c r="I284" i="36"/>
  <c r="I285" i="36"/>
  <c r="I286" i="36"/>
  <c r="I287" i="36"/>
  <c r="I288" i="36"/>
  <c r="I289" i="36"/>
  <c r="I290" i="36"/>
  <c r="I291" i="36"/>
  <c r="I292" i="36"/>
  <c r="I293" i="36"/>
  <c r="I294" i="36"/>
  <c r="I295" i="36"/>
  <c r="I296" i="36"/>
  <c r="I218" i="36"/>
  <c r="I219" i="36"/>
  <c r="I220" i="36"/>
  <c r="I221" i="36"/>
  <c r="I222" i="36"/>
  <c r="I223" i="36"/>
  <c r="I224" i="36"/>
  <c r="I225" i="36"/>
  <c r="I226" i="36"/>
  <c r="I227" i="36"/>
  <c r="I228" i="36"/>
  <c r="I229" i="36"/>
  <c r="I230" i="36"/>
  <c r="I231" i="36"/>
  <c r="I232" i="36"/>
  <c r="I233" i="36"/>
  <c r="I234" i="36"/>
  <c r="I235" i="36"/>
  <c r="I236" i="36"/>
  <c r="I237" i="36"/>
  <c r="I238" i="36"/>
  <c r="I239" i="36"/>
  <c r="I240" i="36"/>
  <c r="I241" i="36"/>
  <c r="I242" i="36"/>
  <c r="I243" i="36"/>
  <c r="I244" i="36"/>
  <c r="I245" i="36"/>
  <c r="I246" i="36"/>
  <c r="I247" i="36"/>
  <c r="I248" i="36"/>
  <c r="I249" i="36"/>
  <c r="I250" i="36"/>
  <c r="I251" i="36"/>
  <c r="I252" i="36"/>
  <c r="I253" i="36"/>
  <c r="I254" i="36"/>
  <c r="I255" i="36"/>
  <c r="I256" i="36"/>
  <c r="I257" i="36"/>
  <c r="I258" i="36"/>
  <c r="I259" i="36"/>
  <c r="I260" i="36"/>
  <c r="I261" i="36"/>
  <c r="I262" i="36"/>
  <c r="I263" i="36"/>
  <c r="I264" i="36"/>
  <c r="I265" i="36"/>
  <c r="I266" i="36"/>
  <c r="I267" i="36"/>
  <c r="I268" i="36"/>
  <c r="I269" i="36"/>
  <c r="I270" i="36"/>
  <c r="I271" i="36"/>
  <c r="I272" i="36"/>
  <c r="I273" i="36"/>
  <c r="I274" i="36"/>
  <c r="I275" i="36"/>
  <c r="I276" i="36"/>
  <c r="I277" i="36"/>
  <c r="I110" i="36"/>
  <c r="I111" i="36"/>
  <c r="I112" i="36"/>
  <c r="I113" i="36"/>
  <c r="I114" i="36"/>
  <c r="I115" i="36"/>
  <c r="I116" i="36"/>
  <c r="I117" i="36"/>
  <c r="I118" i="36"/>
  <c r="I119" i="36"/>
  <c r="I120" i="36"/>
  <c r="I121" i="36"/>
  <c r="I122" i="36"/>
  <c r="I123" i="36"/>
  <c r="I124" i="36"/>
  <c r="I125" i="36"/>
  <c r="I126" i="36"/>
  <c r="I127" i="36"/>
  <c r="I128" i="36"/>
  <c r="I129" i="36"/>
  <c r="I130" i="36"/>
  <c r="I131" i="36"/>
  <c r="I132" i="36"/>
  <c r="I133" i="36"/>
  <c r="I134" i="36"/>
  <c r="I135" i="36"/>
  <c r="I136" i="36"/>
  <c r="I137" i="36"/>
  <c r="I138" i="36"/>
  <c r="I139" i="36"/>
  <c r="I140" i="36"/>
  <c r="I141" i="36"/>
  <c r="I142" i="36"/>
  <c r="I143" i="36"/>
  <c r="I144" i="36"/>
  <c r="I145" i="36"/>
  <c r="I146" i="36"/>
  <c r="I147" i="36"/>
  <c r="I148" i="36"/>
  <c r="I149" i="36"/>
  <c r="I150" i="36"/>
  <c r="I151" i="36"/>
  <c r="I152" i="36"/>
  <c r="I153" i="36"/>
  <c r="I154" i="36"/>
  <c r="I155" i="36"/>
  <c r="I156" i="36"/>
  <c r="I157" i="36"/>
  <c r="I158" i="36"/>
  <c r="I159" i="36"/>
  <c r="I160" i="36"/>
  <c r="I161" i="36"/>
  <c r="I162" i="36"/>
  <c r="I163" i="36"/>
  <c r="I164" i="36"/>
  <c r="I165" i="36"/>
  <c r="I166" i="36"/>
  <c r="I167" i="36"/>
  <c r="I168" i="36"/>
  <c r="I169" i="36"/>
  <c r="I170" i="36"/>
  <c r="I171" i="36"/>
  <c r="I172" i="36"/>
  <c r="I173" i="36"/>
  <c r="I174" i="36"/>
  <c r="I175" i="36"/>
  <c r="I176" i="36"/>
  <c r="I177" i="36"/>
  <c r="I178" i="36"/>
  <c r="I179" i="36"/>
  <c r="I180" i="36"/>
  <c r="I181" i="36"/>
  <c r="I182" i="36"/>
  <c r="I183" i="36"/>
  <c r="I184" i="36"/>
  <c r="I185" i="36"/>
  <c r="I186" i="36"/>
  <c r="I187" i="36"/>
  <c r="I188" i="36"/>
  <c r="I189" i="36"/>
  <c r="I190" i="36"/>
  <c r="I191" i="36"/>
  <c r="I192" i="36"/>
  <c r="I193" i="36"/>
  <c r="I194" i="36"/>
  <c r="I195" i="36"/>
  <c r="I196" i="36"/>
  <c r="I197" i="36"/>
  <c r="I198" i="36"/>
  <c r="I199" i="36"/>
  <c r="I200" i="36"/>
  <c r="I201" i="36"/>
  <c r="I202" i="36"/>
  <c r="I203" i="36"/>
  <c r="I204" i="36"/>
  <c r="I205" i="36"/>
  <c r="I206" i="36"/>
  <c r="I207" i="36"/>
  <c r="I208" i="36"/>
  <c r="I209" i="36"/>
  <c r="I210" i="36"/>
  <c r="I211" i="36"/>
  <c r="I212" i="36"/>
  <c r="I213" i="36"/>
  <c r="I214" i="36"/>
  <c r="I215" i="36"/>
  <c r="I216" i="36"/>
  <c r="I217" i="36"/>
  <c r="G10" i="43"/>
  <c r="D14" i="23" l="1"/>
  <c r="D9" i="25"/>
  <c r="B9" i="25"/>
  <c r="D15" i="25"/>
  <c r="D7" i="25"/>
  <c r="K6" i="26"/>
  <c r="H14" i="34" l="1"/>
  <c r="H15" i="34"/>
  <c r="H16" i="34"/>
  <c r="H17" i="34"/>
  <c r="H18" i="34"/>
  <c r="H19" i="34"/>
  <c r="H20" i="34"/>
  <c r="H21" i="34"/>
  <c r="H22" i="34"/>
  <c r="H23" i="34"/>
  <c r="H24" i="34"/>
  <c r="H25" i="34"/>
  <c r="H26" i="34"/>
  <c r="H27" i="34"/>
  <c r="H28" i="34"/>
  <c r="H29" i="34"/>
  <c r="H30" i="34"/>
  <c r="H31" i="34"/>
  <c r="H32" i="34"/>
  <c r="H33" i="34"/>
  <c r="H34" i="34"/>
  <c r="H35" i="34"/>
  <c r="H36" i="34"/>
  <c r="H37" i="34"/>
  <c r="H38" i="34"/>
  <c r="H39" i="34"/>
  <c r="H40" i="34"/>
  <c r="H41" i="34"/>
  <c r="H42" i="34"/>
  <c r="H43" i="34"/>
  <c r="H44" i="34"/>
  <c r="H45" i="34"/>
  <c r="H46" i="34"/>
  <c r="H47" i="34"/>
  <c r="H48" i="34"/>
  <c r="H49" i="34"/>
  <c r="H50" i="34"/>
  <c r="H51" i="34"/>
  <c r="H52" i="34"/>
  <c r="H53" i="34"/>
  <c r="H54" i="34"/>
  <c r="H55" i="34"/>
  <c r="H56" i="34"/>
  <c r="H57" i="34"/>
  <c r="H58" i="34"/>
  <c r="H59" i="34"/>
  <c r="H60" i="34"/>
  <c r="H61" i="34"/>
  <c r="H62" i="34"/>
  <c r="H63" i="34"/>
  <c r="H64" i="34"/>
  <c r="H65" i="34"/>
  <c r="H66" i="34"/>
  <c r="H67" i="34"/>
  <c r="H68" i="34"/>
  <c r="H69" i="34"/>
  <c r="H70" i="34"/>
  <c r="H71" i="34"/>
  <c r="H72" i="34"/>
  <c r="H73" i="34"/>
  <c r="H74" i="34"/>
  <c r="H75" i="34"/>
  <c r="H76" i="34"/>
  <c r="H77" i="34"/>
  <c r="H78" i="34"/>
  <c r="H79" i="34"/>
  <c r="H80" i="34"/>
  <c r="H81" i="34"/>
  <c r="H82" i="34"/>
  <c r="H83" i="34"/>
  <c r="H84" i="34"/>
  <c r="H85" i="34"/>
  <c r="H86" i="34"/>
  <c r="H87" i="34"/>
  <c r="H88" i="34"/>
  <c r="H89" i="34"/>
  <c r="H90" i="34"/>
  <c r="H91" i="34"/>
  <c r="H92" i="34"/>
  <c r="H93" i="34"/>
  <c r="H94" i="34"/>
  <c r="H95" i="34"/>
  <c r="H96" i="34"/>
  <c r="H97" i="34"/>
  <c r="H98" i="34"/>
  <c r="H99" i="34"/>
  <c r="H100" i="34"/>
  <c r="H101" i="34"/>
  <c r="H102" i="34"/>
  <c r="H103" i="34"/>
  <c r="H104" i="34"/>
  <c r="H105" i="34"/>
  <c r="H106" i="34"/>
  <c r="H107" i="34"/>
  <c r="H108" i="34"/>
  <c r="H109" i="34"/>
  <c r="H110" i="34"/>
  <c r="H111" i="34"/>
  <c r="H112" i="34"/>
  <c r="H113" i="34"/>
  <c r="H114" i="34"/>
  <c r="H115" i="34"/>
  <c r="H116" i="34"/>
  <c r="H117" i="34"/>
  <c r="H118" i="34"/>
  <c r="H119" i="34"/>
  <c r="H120" i="34"/>
  <c r="H121" i="34"/>
  <c r="H122" i="34"/>
  <c r="H123" i="34"/>
  <c r="H124" i="34"/>
  <c r="H125" i="34"/>
  <c r="H126" i="34"/>
  <c r="H127" i="34"/>
  <c r="H128" i="34"/>
  <c r="H129" i="34"/>
  <c r="H130" i="34"/>
  <c r="H131" i="34"/>
  <c r="H132" i="34"/>
  <c r="H133" i="34"/>
  <c r="H134" i="34"/>
  <c r="H135" i="34"/>
  <c r="H136" i="34"/>
  <c r="H137" i="34"/>
  <c r="H138" i="34"/>
  <c r="H139" i="34"/>
  <c r="H140" i="34"/>
  <c r="H141" i="34"/>
  <c r="H142" i="34"/>
  <c r="H143" i="34"/>
  <c r="H144" i="34"/>
  <c r="H145" i="34"/>
  <c r="H146" i="34"/>
  <c r="H147" i="34"/>
  <c r="H148" i="34"/>
  <c r="H149" i="34"/>
  <c r="H150" i="34"/>
  <c r="H151" i="34"/>
  <c r="H152" i="34"/>
  <c r="H153" i="34"/>
  <c r="H154" i="34"/>
  <c r="H155" i="34"/>
  <c r="H156" i="34"/>
  <c r="H157" i="34"/>
  <c r="H158" i="34"/>
  <c r="H159" i="34"/>
  <c r="H160" i="34"/>
  <c r="H161" i="34"/>
  <c r="H162" i="34"/>
  <c r="H163" i="34"/>
  <c r="H164" i="34"/>
  <c r="H165" i="34"/>
  <c r="H166" i="34"/>
  <c r="H167" i="34"/>
  <c r="H168" i="34"/>
  <c r="H169" i="34"/>
  <c r="H170" i="34"/>
  <c r="H171" i="34"/>
  <c r="H172" i="34"/>
  <c r="H173" i="34"/>
  <c r="H174" i="34"/>
  <c r="H175" i="34"/>
  <c r="H176" i="34"/>
  <c r="H177" i="34"/>
  <c r="H178" i="34"/>
  <c r="H179" i="34"/>
  <c r="H180" i="34"/>
  <c r="H181" i="34"/>
  <c r="H182" i="34"/>
  <c r="H183" i="34"/>
  <c r="H184" i="34"/>
  <c r="H185" i="34"/>
  <c r="H186" i="34"/>
  <c r="H187" i="34"/>
  <c r="H188" i="34"/>
  <c r="H189" i="34"/>
  <c r="H190" i="34"/>
  <c r="H191" i="34"/>
  <c r="H192" i="34"/>
  <c r="H193" i="34"/>
  <c r="H194" i="34"/>
  <c r="H195" i="34"/>
  <c r="H196" i="34"/>
  <c r="H197" i="34"/>
  <c r="H198" i="34"/>
  <c r="H199" i="34"/>
  <c r="H200" i="34"/>
  <c r="H201" i="34"/>
  <c r="H202" i="34"/>
  <c r="H203" i="34"/>
  <c r="H204" i="34"/>
  <c r="H205" i="34"/>
  <c r="H206" i="34"/>
  <c r="H207" i="34"/>
  <c r="H208" i="34"/>
  <c r="H209" i="34"/>
  <c r="H210" i="34"/>
  <c r="H211" i="34"/>
  <c r="H212" i="34"/>
  <c r="H213" i="34"/>
  <c r="H214" i="34"/>
  <c r="H215" i="34"/>
  <c r="H216" i="34"/>
  <c r="H217" i="34"/>
  <c r="H218" i="34"/>
  <c r="H219" i="34"/>
  <c r="H220" i="34"/>
  <c r="H221" i="34"/>
  <c r="H222" i="34"/>
  <c r="H223" i="34"/>
  <c r="H224" i="34"/>
  <c r="H225" i="34"/>
  <c r="H226" i="34"/>
  <c r="H227" i="34"/>
  <c r="H228" i="34"/>
  <c r="H229" i="34"/>
  <c r="H230" i="34"/>
  <c r="H231" i="34"/>
  <c r="H232" i="34"/>
  <c r="H233" i="34"/>
  <c r="H234" i="34"/>
  <c r="H235" i="34"/>
  <c r="H236" i="34"/>
  <c r="H237" i="34"/>
  <c r="H238" i="34"/>
  <c r="H239" i="34"/>
  <c r="H240" i="34"/>
  <c r="H241" i="34"/>
  <c r="H242" i="34"/>
  <c r="H243" i="34"/>
  <c r="H244" i="34"/>
  <c r="H245" i="34"/>
  <c r="H246" i="34"/>
  <c r="H247" i="34"/>
  <c r="H248" i="34"/>
  <c r="H249" i="34"/>
  <c r="H250" i="34"/>
  <c r="H251" i="34"/>
  <c r="H252" i="34"/>
  <c r="H253" i="34"/>
  <c r="H254" i="34"/>
  <c r="H255" i="34"/>
  <c r="H256" i="34"/>
  <c r="H257" i="34"/>
  <c r="H258" i="34"/>
  <c r="H259" i="34"/>
  <c r="H260" i="34"/>
  <c r="H261" i="34"/>
  <c r="H262" i="34"/>
  <c r="H263" i="34"/>
  <c r="H264" i="34"/>
  <c r="H265" i="34"/>
  <c r="H266" i="34"/>
  <c r="H267" i="34"/>
  <c r="H268" i="34"/>
  <c r="H269" i="34"/>
  <c r="H270" i="34"/>
  <c r="H271" i="34"/>
  <c r="H272" i="34"/>
  <c r="H273" i="34"/>
  <c r="H274" i="34"/>
  <c r="H275" i="34"/>
  <c r="H276" i="34"/>
  <c r="H277" i="34"/>
  <c r="H278" i="34"/>
  <c r="H279" i="34"/>
  <c r="H280" i="34"/>
  <c r="H281" i="34"/>
  <c r="H282" i="34"/>
  <c r="H283" i="34"/>
  <c r="H284" i="34"/>
  <c r="H285" i="34"/>
  <c r="H286" i="34"/>
  <c r="H287" i="34"/>
  <c r="H288" i="34"/>
  <c r="H289" i="34"/>
  <c r="H290" i="34"/>
  <c r="H291" i="34"/>
  <c r="H292" i="34"/>
  <c r="H293" i="34"/>
  <c r="H294" i="34"/>
  <c r="H295" i="34"/>
  <c r="H296" i="34"/>
  <c r="H297" i="34"/>
  <c r="H298" i="34"/>
  <c r="H299" i="34"/>
  <c r="H300" i="34"/>
  <c r="H301" i="34"/>
  <c r="H302" i="34"/>
  <c r="H303" i="34"/>
  <c r="H304" i="34"/>
  <c r="H305" i="34"/>
  <c r="H306" i="34"/>
  <c r="H307" i="34"/>
  <c r="H308" i="34"/>
  <c r="H309" i="34"/>
  <c r="H310" i="34"/>
  <c r="H311" i="34"/>
  <c r="H312" i="34"/>
  <c r="H13" i="34"/>
  <c r="E3" i="43"/>
  <c r="F4" i="35"/>
  <c r="E3" i="34"/>
  <c r="F3" i="38"/>
  <c r="E3" i="37"/>
  <c r="F3" i="40"/>
  <c r="F3" i="41"/>
  <c r="F3" i="36"/>
  <c r="J3" i="42"/>
  <c r="G3" i="26"/>
  <c r="D25" i="25"/>
  <c r="D10" i="23" l="1"/>
  <c r="L11" i="42"/>
  <c r="L12" i="42"/>
  <c r="L13" i="42"/>
  <c r="L14" i="42"/>
  <c r="L15" i="42"/>
  <c r="L16" i="42"/>
  <c r="L17" i="42"/>
  <c r="L18" i="42"/>
  <c r="L19" i="42"/>
  <c r="L20" i="42"/>
  <c r="L21" i="42"/>
  <c r="L22" i="42"/>
  <c r="L23" i="42"/>
  <c r="L24" i="42"/>
  <c r="L25" i="42"/>
  <c r="L26" i="42"/>
  <c r="L27" i="42"/>
  <c r="L28" i="42"/>
  <c r="L29" i="42"/>
  <c r="L30" i="42"/>
  <c r="L31" i="42"/>
  <c r="L32" i="42"/>
  <c r="L33" i="42"/>
  <c r="L34" i="42"/>
  <c r="L35" i="42"/>
  <c r="L36" i="42"/>
  <c r="L37" i="42"/>
  <c r="L38" i="42"/>
  <c r="L39" i="42"/>
  <c r="D23" i="25"/>
  <c r="B14" i="39"/>
  <c r="D17" i="25" l="1"/>
  <c r="D21" i="25"/>
  <c r="D19" i="25"/>
  <c r="F5" i="25"/>
  <c r="D13" i="25"/>
  <c r="D11" i="25"/>
  <c r="G8" i="23"/>
  <c r="B12" i="43"/>
  <c r="H15" i="43"/>
  <c r="H16" i="43"/>
  <c r="H17" i="43"/>
  <c r="H18" i="43"/>
  <c r="H19" i="43"/>
  <c r="H20" i="43"/>
  <c r="H21" i="43"/>
  <c r="H22" i="43"/>
  <c r="H23" i="43"/>
  <c r="H24" i="43"/>
  <c r="H25" i="43"/>
  <c r="H26" i="43"/>
  <c r="H27" i="43"/>
  <c r="H28" i="43"/>
  <c r="H14" i="43"/>
  <c r="H7" i="43"/>
  <c r="G7" i="43"/>
  <c r="H6" i="43"/>
  <c r="G6" i="43"/>
  <c r="B3" i="43"/>
  <c r="B2" i="43"/>
  <c r="H27" i="23"/>
  <c r="M11" i="42"/>
  <c r="M12" i="42"/>
  <c r="M13" i="42"/>
  <c r="M14" i="42"/>
  <c r="M15" i="42"/>
  <c r="M16" i="42"/>
  <c r="M17" i="42"/>
  <c r="M18" i="42"/>
  <c r="M19" i="42"/>
  <c r="M20" i="42"/>
  <c r="M21" i="42"/>
  <c r="M22" i="42"/>
  <c r="M23" i="42"/>
  <c r="M24" i="42"/>
  <c r="M25" i="42"/>
  <c r="M26" i="42"/>
  <c r="M27" i="42"/>
  <c r="M28" i="42"/>
  <c r="M29" i="42"/>
  <c r="M30" i="42"/>
  <c r="M31" i="42"/>
  <c r="M32" i="42"/>
  <c r="M33" i="42"/>
  <c r="M34" i="42"/>
  <c r="M35" i="42"/>
  <c r="M36" i="42"/>
  <c r="M37" i="42"/>
  <c r="M38" i="42"/>
  <c r="M39" i="42"/>
  <c r="M10" i="42"/>
  <c r="K11" i="38"/>
  <c r="K12" i="38"/>
  <c r="K13" i="38"/>
  <c r="K14" i="38"/>
  <c r="K15" i="38"/>
  <c r="K16" i="38"/>
  <c r="K17" i="38"/>
  <c r="K18" i="38"/>
  <c r="K19" i="38"/>
  <c r="K20" i="38"/>
  <c r="K21" i="38"/>
  <c r="K22" i="38"/>
  <c r="K23" i="38"/>
  <c r="K24" i="38"/>
  <c r="K25" i="38"/>
  <c r="K26" i="38"/>
  <c r="K27" i="38"/>
  <c r="K28" i="38"/>
  <c r="K29" i="38"/>
  <c r="K30" i="38"/>
  <c r="K31" i="38"/>
  <c r="K32" i="38"/>
  <c r="K33" i="38"/>
  <c r="K34" i="38"/>
  <c r="K35" i="38"/>
  <c r="K36" i="38"/>
  <c r="K37" i="38"/>
  <c r="K38" i="38"/>
  <c r="K39" i="38"/>
  <c r="K40" i="38"/>
  <c r="K10" i="38"/>
  <c r="J11" i="38"/>
  <c r="J12" i="38"/>
  <c r="J13"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10" i="38"/>
  <c r="B11" i="35"/>
  <c r="B11" i="34"/>
  <c r="H10" i="43" l="1"/>
  <c r="L10" i="42"/>
  <c r="M6" i="42"/>
  <c r="L6" i="42"/>
  <c r="M5" i="42"/>
  <c r="L5" i="42"/>
  <c r="B3" i="42"/>
  <c r="B2" i="42"/>
  <c r="B27" i="23"/>
  <c r="G8" i="37"/>
  <c r="F24" i="23" s="1"/>
  <c r="L8" i="42" l="1"/>
  <c r="B32" i="23" s="1"/>
  <c r="G32" i="23" l="1"/>
  <c r="H32" i="23" s="1"/>
  <c r="M8" i="42"/>
  <c r="J109" i="41"/>
  <c r="I109" i="41"/>
  <c r="J108" i="41"/>
  <c r="I108" i="41"/>
  <c r="J107" i="41"/>
  <c r="I107" i="41"/>
  <c r="J106" i="41"/>
  <c r="I106" i="41"/>
  <c r="J105" i="41"/>
  <c r="I105" i="41"/>
  <c r="J104" i="41"/>
  <c r="I104" i="41"/>
  <c r="J103" i="41"/>
  <c r="I103" i="41"/>
  <c r="J102" i="41"/>
  <c r="I102" i="41"/>
  <c r="J101" i="41"/>
  <c r="I101" i="41"/>
  <c r="J100" i="41"/>
  <c r="I100" i="41"/>
  <c r="J99" i="41"/>
  <c r="I99" i="41"/>
  <c r="J98" i="41"/>
  <c r="I98" i="41"/>
  <c r="J97" i="41"/>
  <c r="I97" i="41"/>
  <c r="J96" i="41"/>
  <c r="I96" i="41"/>
  <c r="J95" i="41"/>
  <c r="I95" i="41"/>
  <c r="J94" i="41"/>
  <c r="I94" i="41"/>
  <c r="J93" i="41"/>
  <c r="I93" i="41"/>
  <c r="J92" i="41"/>
  <c r="I92" i="41"/>
  <c r="J91" i="41"/>
  <c r="I91" i="41"/>
  <c r="J90" i="41"/>
  <c r="I90" i="41"/>
  <c r="J89" i="41"/>
  <c r="I89" i="41"/>
  <c r="J88" i="41"/>
  <c r="I88" i="41"/>
  <c r="J87" i="41"/>
  <c r="I87" i="41"/>
  <c r="J86" i="41"/>
  <c r="I86" i="41"/>
  <c r="J85" i="41"/>
  <c r="I85" i="41"/>
  <c r="J84" i="41"/>
  <c r="I84" i="41"/>
  <c r="J83" i="41"/>
  <c r="I83" i="41"/>
  <c r="J82" i="41"/>
  <c r="I82" i="41"/>
  <c r="J81" i="41"/>
  <c r="I81" i="41"/>
  <c r="J80" i="41"/>
  <c r="I80" i="41"/>
  <c r="J79" i="41"/>
  <c r="I79" i="41"/>
  <c r="J78" i="41"/>
  <c r="I78" i="41"/>
  <c r="J77" i="41"/>
  <c r="I77" i="41"/>
  <c r="J76" i="41"/>
  <c r="I76" i="41"/>
  <c r="J75" i="41"/>
  <c r="I75" i="41"/>
  <c r="J74" i="41"/>
  <c r="I74" i="41"/>
  <c r="J73" i="41"/>
  <c r="I73" i="41"/>
  <c r="J72" i="41"/>
  <c r="I72" i="41"/>
  <c r="J71" i="41"/>
  <c r="I71" i="41"/>
  <c r="J70" i="41"/>
  <c r="I70" i="41"/>
  <c r="J69" i="41"/>
  <c r="I69" i="41"/>
  <c r="J68" i="41"/>
  <c r="I68" i="41"/>
  <c r="J67" i="41"/>
  <c r="I67" i="41"/>
  <c r="J66" i="41"/>
  <c r="I66" i="41"/>
  <c r="J65" i="41"/>
  <c r="I65" i="41"/>
  <c r="J64" i="41"/>
  <c r="I64" i="41"/>
  <c r="J63" i="41"/>
  <c r="I63" i="41"/>
  <c r="J62" i="41"/>
  <c r="I62" i="41"/>
  <c r="J61" i="41"/>
  <c r="I61" i="41"/>
  <c r="J60" i="41"/>
  <c r="I60" i="41"/>
  <c r="J59" i="41"/>
  <c r="I59" i="41"/>
  <c r="J58" i="41"/>
  <c r="I58" i="41"/>
  <c r="J57" i="41"/>
  <c r="I57" i="41"/>
  <c r="J56" i="41"/>
  <c r="I56" i="41"/>
  <c r="J55" i="41"/>
  <c r="I55" i="41"/>
  <c r="J54" i="41"/>
  <c r="I54" i="41"/>
  <c r="J53" i="41"/>
  <c r="I53" i="41"/>
  <c r="J52" i="41"/>
  <c r="I52" i="41"/>
  <c r="J51" i="41"/>
  <c r="I51" i="41"/>
  <c r="J50" i="41"/>
  <c r="I50" i="41"/>
  <c r="J49" i="41"/>
  <c r="I49" i="41"/>
  <c r="J48" i="41"/>
  <c r="I48" i="41"/>
  <c r="J47" i="41"/>
  <c r="I47" i="41"/>
  <c r="J46" i="41"/>
  <c r="I46" i="41"/>
  <c r="J45" i="41"/>
  <c r="I45" i="41"/>
  <c r="J44" i="41"/>
  <c r="I44" i="41"/>
  <c r="J43" i="41"/>
  <c r="I43" i="41"/>
  <c r="J42" i="41"/>
  <c r="I42" i="41"/>
  <c r="J41" i="41"/>
  <c r="I41" i="41"/>
  <c r="J40" i="41"/>
  <c r="I40" i="41"/>
  <c r="J39" i="41"/>
  <c r="I39" i="41"/>
  <c r="J38" i="41"/>
  <c r="I38" i="41"/>
  <c r="J37" i="41"/>
  <c r="I37" i="41"/>
  <c r="J36" i="41"/>
  <c r="I36" i="41"/>
  <c r="J35" i="41"/>
  <c r="I35" i="41"/>
  <c r="J34" i="41"/>
  <c r="I34" i="41"/>
  <c r="J33" i="41"/>
  <c r="I33" i="41"/>
  <c r="J32" i="41"/>
  <c r="I32" i="41"/>
  <c r="J31" i="41"/>
  <c r="I31" i="41"/>
  <c r="J30" i="41"/>
  <c r="I30" i="41"/>
  <c r="J29" i="41"/>
  <c r="I29" i="41"/>
  <c r="J28" i="41"/>
  <c r="I28" i="41"/>
  <c r="J27" i="41"/>
  <c r="I27" i="41"/>
  <c r="J26" i="41"/>
  <c r="I26" i="41"/>
  <c r="J25" i="41"/>
  <c r="I25" i="41"/>
  <c r="J24" i="41"/>
  <c r="I24" i="41"/>
  <c r="J23" i="41"/>
  <c r="I23" i="41"/>
  <c r="J22" i="41"/>
  <c r="I22" i="41"/>
  <c r="J21" i="41"/>
  <c r="I21" i="41"/>
  <c r="J20" i="41"/>
  <c r="I20" i="41"/>
  <c r="J19" i="41"/>
  <c r="I19" i="41"/>
  <c r="J18" i="41"/>
  <c r="I18" i="41"/>
  <c r="J17" i="41"/>
  <c r="I17" i="41"/>
  <c r="J16" i="41"/>
  <c r="I16" i="41"/>
  <c r="J15" i="41"/>
  <c r="I15" i="41"/>
  <c r="J14" i="41"/>
  <c r="I14" i="41"/>
  <c r="J13" i="41"/>
  <c r="I13" i="41"/>
  <c r="J12" i="41"/>
  <c r="I12" i="41"/>
  <c r="J11" i="41"/>
  <c r="I11" i="41"/>
  <c r="J10" i="41"/>
  <c r="I10" i="41"/>
  <c r="J6" i="41"/>
  <c r="I6" i="41"/>
  <c r="J5" i="41"/>
  <c r="I5" i="41"/>
  <c r="B3" i="41"/>
  <c r="B2" i="41"/>
  <c r="I8" i="41" l="1"/>
  <c r="D24" i="23" s="1"/>
  <c r="J109" i="40"/>
  <c r="I109" i="40"/>
  <c r="J108" i="40"/>
  <c r="I108" i="40"/>
  <c r="J107" i="40"/>
  <c r="I107" i="40"/>
  <c r="J106" i="40"/>
  <c r="I106" i="40"/>
  <c r="J105" i="40"/>
  <c r="I105" i="40"/>
  <c r="J104" i="40"/>
  <c r="I104" i="40"/>
  <c r="J103" i="40"/>
  <c r="I103" i="40"/>
  <c r="J102" i="40"/>
  <c r="I102" i="40"/>
  <c r="J101" i="40"/>
  <c r="I101" i="40"/>
  <c r="J100" i="40"/>
  <c r="I100" i="40"/>
  <c r="J99" i="40"/>
  <c r="I99" i="40"/>
  <c r="J98" i="40"/>
  <c r="I98" i="40"/>
  <c r="J97" i="40"/>
  <c r="I97" i="40"/>
  <c r="J96" i="40"/>
  <c r="I96" i="40"/>
  <c r="J95" i="40"/>
  <c r="I95" i="40"/>
  <c r="J94" i="40"/>
  <c r="I94" i="40"/>
  <c r="J93" i="40"/>
  <c r="I93" i="40"/>
  <c r="J92" i="40"/>
  <c r="I92" i="40"/>
  <c r="J91" i="40"/>
  <c r="I91" i="40"/>
  <c r="J90" i="40"/>
  <c r="I90" i="40"/>
  <c r="J89" i="40"/>
  <c r="I89" i="40"/>
  <c r="J88" i="40"/>
  <c r="I88" i="40"/>
  <c r="J87" i="40"/>
  <c r="I87" i="40"/>
  <c r="J86" i="40"/>
  <c r="I86" i="40"/>
  <c r="J85" i="40"/>
  <c r="I85" i="40"/>
  <c r="J84" i="40"/>
  <c r="I84" i="40"/>
  <c r="J83" i="40"/>
  <c r="I83" i="40"/>
  <c r="J82" i="40"/>
  <c r="I82" i="40"/>
  <c r="J81" i="40"/>
  <c r="I81" i="40"/>
  <c r="J80" i="40"/>
  <c r="I80" i="40"/>
  <c r="J79" i="40"/>
  <c r="I79" i="40"/>
  <c r="J78" i="40"/>
  <c r="I78" i="40"/>
  <c r="J77" i="40"/>
  <c r="I77" i="40"/>
  <c r="J76" i="40"/>
  <c r="I76" i="40"/>
  <c r="J75" i="40"/>
  <c r="I75" i="40"/>
  <c r="J74" i="40"/>
  <c r="I74" i="40"/>
  <c r="J73" i="40"/>
  <c r="I73" i="40"/>
  <c r="J72" i="40"/>
  <c r="I72" i="40"/>
  <c r="J71" i="40"/>
  <c r="I71" i="40"/>
  <c r="J70" i="40"/>
  <c r="I70" i="40"/>
  <c r="J69" i="40"/>
  <c r="I69" i="40"/>
  <c r="J68" i="40"/>
  <c r="I68" i="40"/>
  <c r="J67" i="40"/>
  <c r="I67" i="40"/>
  <c r="J66" i="40"/>
  <c r="I66" i="40"/>
  <c r="J65" i="40"/>
  <c r="I65" i="40"/>
  <c r="J64" i="40"/>
  <c r="I64" i="40"/>
  <c r="J63" i="40"/>
  <c r="I63" i="40"/>
  <c r="J62" i="40"/>
  <c r="I62" i="40"/>
  <c r="J61" i="40"/>
  <c r="I61" i="40"/>
  <c r="J60" i="40"/>
  <c r="I60" i="40"/>
  <c r="J59" i="40"/>
  <c r="I59" i="40"/>
  <c r="J58" i="40"/>
  <c r="I58" i="40"/>
  <c r="J57" i="40"/>
  <c r="I57" i="40"/>
  <c r="J56" i="40"/>
  <c r="I56" i="40"/>
  <c r="J55" i="40"/>
  <c r="I55" i="40"/>
  <c r="J54" i="40"/>
  <c r="I54" i="40"/>
  <c r="J53" i="40"/>
  <c r="I53" i="40"/>
  <c r="J52" i="40"/>
  <c r="I52" i="40"/>
  <c r="J51" i="40"/>
  <c r="I51" i="40"/>
  <c r="J50" i="40"/>
  <c r="I50" i="40"/>
  <c r="J49" i="40"/>
  <c r="I49" i="40"/>
  <c r="J48" i="40"/>
  <c r="I48" i="40"/>
  <c r="J47" i="40"/>
  <c r="I47" i="40"/>
  <c r="J46" i="40"/>
  <c r="I46" i="40"/>
  <c r="J45" i="40"/>
  <c r="I45" i="40"/>
  <c r="J44" i="40"/>
  <c r="I44" i="40"/>
  <c r="J43" i="40"/>
  <c r="I43" i="40"/>
  <c r="J42" i="40"/>
  <c r="I42" i="40"/>
  <c r="J41" i="40"/>
  <c r="I41" i="40"/>
  <c r="J40" i="40"/>
  <c r="I40" i="40"/>
  <c r="J39" i="40"/>
  <c r="I39" i="40"/>
  <c r="J38" i="40"/>
  <c r="I38" i="40"/>
  <c r="J37" i="40"/>
  <c r="I37" i="40"/>
  <c r="J36" i="40"/>
  <c r="I36" i="40"/>
  <c r="J35" i="40"/>
  <c r="I35" i="40"/>
  <c r="J34" i="40"/>
  <c r="I34" i="40"/>
  <c r="J33" i="40"/>
  <c r="I33" i="40"/>
  <c r="J32" i="40"/>
  <c r="I32" i="40"/>
  <c r="J31" i="40"/>
  <c r="I31" i="40"/>
  <c r="J30" i="40"/>
  <c r="I30" i="40"/>
  <c r="J29" i="40"/>
  <c r="I29" i="40"/>
  <c r="J28" i="40"/>
  <c r="I28" i="40"/>
  <c r="J27" i="40"/>
  <c r="I27" i="40"/>
  <c r="J26" i="40"/>
  <c r="I26" i="40"/>
  <c r="J25" i="40"/>
  <c r="I25" i="40"/>
  <c r="J24" i="40"/>
  <c r="I24" i="40"/>
  <c r="J23" i="40"/>
  <c r="I23" i="40"/>
  <c r="J22" i="40"/>
  <c r="I22" i="40"/>
  <c r="J21" i="40"/>
  <c r="I21" i="40"/>
  <c r="J20" i="40"/>
  <c r="I20" i="40"/>
  <c r="J19" i="40"/>
  <c r="I19" i="40"/>
  <c r="J18" i="40"/>
  <c r="I18" i="40"/>
  <c r="J17" i="40"/>
  <c r="I17" i="40"/>
  <c r="J16" i="40"/>
  <c r="I16" i="40"/>
  <c r="J15" i="40"/>
  <c r="I15" i="40"/>
  <c r="J14" i="40"/>
  <c r="I14" i="40"/>
  <c r="J13" i="40"/>
  <c r="I13" i="40"/>
  <c r="J12" i="40"/>
  <c r="I12" i="40"/>
  <c r="J11" i="40"/>
  <c r="I11" i="40"/>
  <c r="J10" i="40"/>
  <c r="I10" i="40"/>
  <c r="J6" i="40"/>
  <c r="I6" i="40"/>
  <c r="J5" i="40"/>
  <c r="I5" i="40"/>
  <c r="B3" i="40"/>
  <c r="B2" i="40"/>
  <c r="L17" i="26"/>
  <c r="L18" i="26"/>
  <c r="L19" i="26"/>
  <c r="L20" i="26"/>
  <c r="L21" i="26"/>
  <c r="L22" i="26"/>
  <c r="L23" i="26"/>
  <c r="L24" i="26"/>
  <c r="L25" i="26"/>
  <c r="L26" i="26"/>
  <c r="L27" i="26"/>
  <c r="L28" i="26"/>
  <c r="L29" i="26"/>
  <c r="L30" i="26"/>
  <c r="L31" i="26"/>
  <c r="L32" i="26"/>
  <c r="L33" i="26"/>
  <c r="L34" i="26"/>
  <c r="L35" i="26"/>
  <c r="L36" i="26"/>
  <c r="L37" i="26"/>
  <c r="L38" i="26"/>
  <c r="L39" i="26"/>
  <c r="L40" i="26"/>
  <c r="L41" i="26"/>
  <c r="L42" i="26"/>
  <c r="L43" i="26"/>
  <c r="L44" i="26"/>
  <c r="L45" i="26"/>
  <c r="L46" i="26"/>
  <c r="L47" i="26"/>
  <c r="L48" i="26"/>
  <c r="L49" i="26"/>
  <c r="L50" i="26"/>
  <c r="L51" i="26"/>
  <c r="L52" i="26"/>
  <c r="L53" i="26"/>
  <c r="L54" i="26"/>
  <c r="L55" i="26"/>
  <c r="L56" i="26"/>
  <c r="L57" i="26"/>
  <c r="L58" i="26"/>
  <c r="L59" i="26"/>
  <c r="L60" i="26"/>
  <c r="L61" i="26"/>
  <c r="L62" i="26"/>
  <c r="L63" i="26"/>
  <c r="L64" i="26"/>
  <c r="L65" i="26"/>
  <c r="L66" i="26"/>
  <c r="L67" i="26"/>
  <c r="L68" i="26"/>
  <c r="L69" i="26"/>
  <c r="L70" i="26"/>
  <c r="L71" i="26"/>
  <c r="L72" i="26"/>
  <c r="L73" i="26"/>
  <c r="L74" i="26"/>
  <c r="L75" i="26"/>
  <c r="L76" i="26"/>
  <c r="L77" i="26"/>
  <c r="L78" i="26"/>
  <c r="L79" i="26"/>
  <c r="L80" i="26"/>
  <c r="L81" i="26"/>
  <c r="L82" i="26"/>
  <c r="L83" i="26"/>
  <c r="L84" i="26"/>
  <c r="L85" i="26"/>
  <c r="L86" i="26"/>
  <c r="L87" i="26"/>
  <c r="L88" i="26"/>
  <c r="L89" i="26"/>
  <c r="L90" i="26"/>
  <c r="L91" i="26"/>
  <c r="L92" i="26"/>
  <c r="L93" i="26"/>
  <c r="L94" i="26"/>
  <c r="L95" i="26"/>
  <c r="L96" i="26"/>
  <c r="L97" i="26"/>
  <c r="L98" i="26"/>
  <c r="L99" i="26"/>
  <c r="L100" i="26"/>
  <c r="L101" i="26"/>
  <c r="L102" i="26"/>
  <c r="L103" i="26"/>
  <c r="L104" i="26"/>
  <c r="L105" i="26"/>
  <c r="L106" i="26"/>
  <c r="L107" i="26"/>
  <c r="L108" i="26"/>
  <c r="L109" i="26"/>
  <c r="L110" i="26"/>
  <c r="L111" i="26"/>
  <c r="L112" i="26"/>
  <c r="L113" i="26"/>
  <c r="L114" i="26"/>
  <c r="L115" i="26"/>
  <c r="L116" i="26"/>
  <c r="L117" i="26"/>
  <c r="L118" i="26"/>
  <c r="L119" i="26"/>
  <c r="L120" i="26"/>
  <c r="L121" i="26"/>
  <c r="L122" i="26"/>
  <c r="L123" i="26"/>
  <c r="L124" i="26"/>
  <c r="L125" i="26"/>
  <c r="L126" i="26"/>
  <c r="L127" i="26"/>
  <c r="L128" i="26"/>
  <c r="L129" i="26"/>
  <c r="L130" i="26"/>
  <c r="L131" i="26"/>
  <c r="L132" i="26"/>
  <c r="L133" i="26"/>
  <c r="L134" i="26"/>
  <c r="L135" i="26"/>
  <c r="L136" i="26"/>
  <c r="L137" i="26"/>
  <c r="L138" i="26"/>
  <c r="L139" i="26"/>
  <c r="L140" i="26"/>
  <c r="L141" i="26"/>
  <c r="L142" i="26"/>
  <c r="L143" i="26"/>
  <c r="L144" i="26"/>
  <c r="L145" i="26"/>
  <c r="L146" i="26"/>
  <c r="L147" i="26"/>
  <c r="L148" i="26"/>
  <c r="L149" i="26"/>
  <c r="L150" i="26"/>
  <c r="L151" i="26"/>
  <c r="L152" i="26"/>
  <c r="L153" i="26"/>
  <c r="L154" i="26"/>
  <c r="L155" i="26"/>
  <c r="L156" i="26"/>
  <c r="L157" i="26"/>
  <c r="L158" i="26"/>
  <c r="L159" i="26"/>
  <c r="L160" i="26"/>
  <c r="L161" i="26"/>
  <c r="L162" i="26"/>
  <c r="L163" i="26"/>
  <c r="L164" i="26"/>
  <c r="L165" i="26"/>
  <c r="L166" i="26"/>
  <c r="L167" i="26"/>
  <c r="L168" i="26"/>
  <c r="L169" i="26"/>
  <c r="L170" i="26"/>
  <c r="L171" i="26"/>
  <c r="L172" i="26"/>
  <c r="L173" i="26"/>
  <c r="L174" i="26"/>
  <c r="L175" i="26"/>
  <c r="L176" i="26"/>
  <c r="L177" i="26"/>
  <c r="L178" i="26"/>
  <c r="L179" i="26"/>
  <c r="L180" i="26"/>
  <c r="L181" i="26"/>
  <c r="L182" i="26"/>
  <c r="L183" i="26"/>
  <c r="L184" i="26"/>
  <c r="L185" i="26"/>
  <c r="L186" i="26"/>
  <c r="L187" i="26"/>
  <c r="L188" i="26"/>
  <c r="L189" i="26"/>
  <c r="L190" i="26"/>
  <c r="L191" i="26"/>
  <c r="L192" i="26"/>
  <c r="L193" i="26"/>
  <c r="L194" i="26"/>
  <c r="L195" i="26"/>
  <c r="L196" i="26"/>
  <c r="L197" i="26"/>
  <c r="L198" i="26"/>
  <c r="L199" i="26"/>
  <c r="L200" i="26"/>
  <c r="L201" i="26"/>
  <c r="L202" i="26"/>
  <c r="L203" i="26"/>
  <c r="L204" i="26"/>
  <c r="L205" i="26"/>
  <c r="L206" i="26"/>
  <c r="L207" i="26"/>
  <c r="L208" i="26"/>
  <c r="L209" i="26"/>
  <c r="L210" i="26"/>
  <c r="L211" i="26"/>
  <c r="L212" i="26"/>
  <c r="L213" i="26"/>
  <c r="L214" i="26"/>
  <c r="L215" i="26"/>
  <c r="L16" i="26"/>
  <c r="I8" i="40" l="1"/>
  <c r="E24" i="23" s="1"/>
  <c r="K4" i="26"/>
  <c r="B11" i="39" l="1"/>
  <c r="B12" i="39"/>
  <c r="B13" i="39"/>
  <c r="B10" i="39"/>
  <c r="D12" i="23" l="1"/>
  <c r="K6" i="38"/>
  <c r="K5" i="38"/>
  <c r="H6" i="37"/>
  <c r="H5" i="37"/>
  <c r="J6" i="36"/>
  <c r="J5" i="36"/>
  <c r="H8" i="35"/>
  <c r="H7" i="35"/>
  <c r="H7" i="34"/>
  <c r="H6" i="34"/>
  <c r="H13" i="25"/>
  <c r="C2" i="25"/>
  <c r="B16" i="23"/>
  <c r="B18" i="23" s="1"/>
  <c r="J15" i="35"/>
  <c r="L15" i="35" s="1"/>
  <c r="J16" i="35"/>
  <c r="L16" i="35" s="1"/>
  <c r="J17" i="35"/>
  <c r="J18" i="35"/>
  <c r="L18" i="35" s="1"/>
  <c r="J19" i="35"/>
  <c r="L19" i="35" s="1"/>
  <c r="J20" i="35"/>
  <c r="L20" i="35" s="1"/>
  <c r="J21" i="35"/>
  <c r="L21" i="35" s="1"/>
  <c r="J22" i="35"/>
  <c r="L22" i="35" s="1"/>
  <c r="J23" i="35"/>
  <c r="L23" i="35" s="1"/>
  <c r="J24" i="35"/>
  <c r="L24" i="35" s="1"/>
  <c r="J25" i="35"/>
  <c r="L25" i="35" s="1"/>
  <c r="J26" i="35"/>
  <c r="L26" i="35" s="1"/>
  <c r="J27" i="35"/>
  <c r="L27" i="35" s="1"/>
  <c r="J28" i="35"/>
  <c r="L28" i="35" s="1"/>
  <c r="J29" i="35"/>
  <c r="L29" i="35" s="1"/>
  <c r="J30" i="35"/>
  <c r="L30" i="35" s="1"/>
  <c r="J31" i="35"/>
  <c r="L31" i="35" s="1"/>
  <c r="J32" i="35"/>
  <c r="L32" i="35" s="1"/>
  <c r="J33" i="35"/>
  <c r="L33" i="35" s="1"/>
  <c r="J34" i="35"/>
  <c r="L34" i="35" s="1"/>
  <c r="J35" i="35"/>
  <c r="L35" i="35" s="1"/>
  <c r="J36" i="35"/>
  <c r="L36" i="35" s="1"/>
  <c r="J37" i="35"/>
  <c r="L37" i="35" s="1"/>
  <c r="J38" i="35"/>
  <c r="L38" i="35" s="1"/>
  <c r="J39" i="35"/>
  <c r="L39" i="35" s="1"/>
  <c r="J40" i="35"/>
  <c r="L40" i="35" s="1"/>
  <c r="J41" i="35"/>
  <c r="L41" i="35" s="1"/>
  <c r="J42" i="35"/>
  <c r="L42" i="35" s="1"/>
  <c r="J43" i="35"/>
  <c r="L43" i="35" s="1"/>
  <c r="J44" i="35"/>
  <c r="L44" i="35" s="1"/>
  <c r="J45" i="35"/>
  <c r="L45" i="35" s="1"/>
  <c r="J46" i="35"/>
  <c r="L46" i="35" s="1"/>
  <c r="J47" i="35"/>
  <c r="L47" i="35" s="1"/>
  <c r="J48" i="35"/>
  <c r="L48" i="35" s="1"/>
  <c r="J49" i="35"/>
  <c r="L49" i="35" s="1"/>
  <c r="J50" i="35"/>
  <c r="L50" i="35" s="1"/>
  <c r="J51" i="35"/>
  <c r="L51" i="35" s="1"/>
  <c r="J52" i="35"/>
  <c r="L52" i="35" s="1"/>
  <c r="J53" i="35"/>
  <c r="L53" i="35" s="1"/>
  <c r="J54" i="35"/>
  <c r="L54" i="35" s="1"/>
  <c r="J55" i="35"/>
  <c r="L55" i="35" s="1"/>
  <c r="J56" i="35"/>
  <c r="L56" i="35" s="1"/>
  <c r="J57" i="35"/>
  <c r="L57" i="35" s="1"/>
  <c r="J58" i="35"/>
  <c r="L58" i="35" s="1"/>
  <c r="J59" i="35"/>
  <c r="L59" i="35" s="1"/>
  <c r="J60" i="35"/>
  <c r="L60" i="35" s="1"/>
  <c r="J61" i="35"/>
  <c r="L61" i="35" s="1"/>
  <c r="J62" i="35"/>
  <c r="L62" i="35" s="1"/>
  <c r="J63" i="35"/>
  <c r="L63" i="35" s="1"/>
  <c r="J64" i="35"/>
  <c r="L64" i="35" s="1"/>
  <c r="J65" i="35"/>
  <c r="L65" i="35" s="1"/>
  <c r="J66" i="35"/>
  <c r="L66" i="35" s="1"/>
  <c r="J67" i="35"/>
  <c r="L67" i="35" s="1"/>
  <c r="J68" i="35"/>
  <c r="L68" i="35" s="1"/>
  <c r="J69" i="35"/>
  <c r="L69" i="35" s="1"/>
  <c r="J70" i="35"/>
  <c r="L70" i="35" s="1"/>
  <c r="J71" i="35"/>
  <c r="L71" i="35" s="1"/>
  <c r="J72" i="35"/>
  <c r="L72" i="35" s="1"/>
  <c r="J73" i="35"/>
  <c r="L73" i="35" s="1"/>
  <c r="J74" i="35"/>
  <c r="L74" i="35" s="1"/>
  <c r="J75" i="35"/>
  <c r="L75" i="35" s="1"/>
  <c r="J76" i="35"/>
  <c r="L76" i="35" s="1"/>
  <c r="J77" i="35"/>
  <c r="L77" i="35" s="1"/>
  <c r="J78" i="35"/>
  <c r="L78" i="35" s="1"/>
  <c r="J79" i="35"/>
  <c r="L79" i="35" s="1"/>
  <c r="J80" i="35"/>
  <c r="L80" i="35" s="1"/>
  <c r="J81" i="35"/>
  <c r="L81" i="35" s="1"/>
  <c r="J82" i="35"/>
  <c r="L82" i="35" s="1"/>
  <c r="J83" i="35"/>
  <c r="L83" i="35" s="1"/>
  <c r="J84" i="35"/>
  <c r="L84" i="35" s="1"/>
  <c r="J85" i="35"/>
  <c r="L85" i="35" s="1"/>
  <c r="J86" i="35"/>
  <c r="L86" i="35" s="1"/>
  <c r="J87" i="35"/>
  <c r="L87" i="35" s="1"/>
  <c r="J88" i="35"/>
  <c r="L88" i="35" s="1"/>
  <c r="J89" i="35"/>
  <c r="L89" i="35" s="1"/>
  <c r="J90" i="35"/>
  <c r="L90" i="35" s="1"/>
  <c r="J91" i="35"/>
  <c r="L91" i="35" s="1"/>
  <c r="J92" i="35"/>
  <c r="L92" i="35" s="1"/>
  <c r="J93" i="35"/>
  <c r="L93" i="35" s="1"/>
  <c r="J94" i="35"/>
  <c r="L94" i="35" s="1"/>
  <c r="J95" i="35"/>
  <c r="L95" i="35" s="1"/>
  <c r="J96" i="35"/>
  <c r="L96" i="35" s="1"/>
  <c r="J97" i="35"/>
  <c r="L97" i="35" s="1"/>
  <c r="J98" i="35"/>
  <c r="L98" i="35" s="1"/>
  <c r="J99" i="35"/>
  <c r="L99" i="35" s="1"/>
  <c r="J100" i="35"/>
  <c r="L100" i="35" s="1"/>
  <c r="J101" i="35"/>
  <c r="L101" i="35" s="1"/>
  <c r="J102" i="35"/>
  <c r="L102" i="35" s="1"/>
  <c r="J103" i="35"/>
  <c r="L103" i="35" s="1"/>
  <c r="J104" i="35"/>
  <c r="L104" i="35" s="1"/>
  <c r="J105" i="35"/>
  <c r="L105" i="35" s="1"/>
  <c r="J106" i="35"/>
  <c r="L106" i="35" s="1"/>
  <c r="J107" i="35"/>
  <c r="L107" i="35" s="1"/>
  <c r="J108" i="35"/>
  <c r="L108" i="35" s="1"/>
  <c r="J109" i="35"/>
  <c r="L109" i="35" s="1"/>
  <c r="J110" i="35"/>
  <c r="L110" i="35" s="1"/>
  <c r="J111" i="35"/>
  <c r="L111" i="35" s="1"/>
  <c r="J112" i="35"/>
  <c r="L112" i="35" s="1"/>
  <c r="J113" i="35"/>
  <c r="L113" i="35" s="1"/>
  <c r="J114" i="35"/>
  <c r="L114" i="35" s="1"/>
  <c r="J115" i="35"/>
  <c r="L115" i="35" s="1"/>
  <c r="J116" i="35"/>
  <c r="L116" i="35" s="1"/>
  <c r="J117" i="35"/>
  <c r="L117" i="35" s="1"/>
  <c r="J118" i="35"/>
  <c r="L118" i="35" s="1"/>
  <c r="J119" i="35"/>
  <c r="L119" i="35" s="1"/>
  <c r="J14" i="35"/>
  <c r="L14" i="35" s="1"/>
  <c r="L17" i="35"/>
  <c r="G8" i="35"/>
  <c r="O15" i="35"/>
  <c r="P15" i="35"/>
  <c r="O16" i="35"/>
  <c r="P16" i="35"/>
  <c r="O17" i="35"/>
  <c r="P17" i="35"/>
  <c r="O18" i="35"/>
  <c r="P18" i="35"/>
  <c r="O19" i="35"/>
  <c r="P19" i="35"/>
  <c r="O20" i="35"/>
  <c r="P20" i="35"/>
  <c r="O21" i="35"/>
  <c r="P21" i="35"/>
  <c r="O22" i="35"/>
  <c r="P22" i="35"/>
  <c r="O23" i="35"/>
  <c r="P23" i="35"/>
  <c r="O24" i="35"/>
  <c r="P24" i="35"/>
  <c r="O25" i="35"/>
  <c r="P25" i="35"/>
  <c r="O26" i="35"/>
  <c r="P26" i="35"/>
  <c r="O27" i="35"/>
  <c r="P27" i="35"/>
  <c r="O28" i="35"/>
  <c r="P28" i="35"/>
  <c r="O29" i="35"/>
  <c r="P29" i="35"/>
  <c r="O30" i="35"/>
  <c r="P30" i="35"/>
  <c r="O31" i="35"/>
  <c r="P31" i="35"/>
  <c r="O32" i="35"/>
  <c r="P32" i="35"/>
  <c r="O33" i="35"/>
  <c r="P33" i="35"/>
  <c r="O34" i="35"/>
  <c r="P34" i="35"/>
  <c r="O35" i="35"/>
  <c r="P35" i="35"/>
  <c r="O36" i="35"/>
  <c r="P36" i="35"/>
  <c r="O37" i="35"/>
  <c r="P37" i="35"/>
  <c r="O38" i="35"/>
  <c r="P38" i="35"/>
  <c r="O39" i="35"/>
  <c r="P39" i="35"/>
  <c r="O40" i="35"/>
  <c r="P40" i="35"/>
  <c r="O41" i="35"/>
  <c r="P41" i="35"/>
  <c r="O42" i="35"/>
  <c r="P42" i="35"/>
  <c r="O43" i="35"/>
  <c r="P43" i="35"/>
  <c r="O44" i="35"/>
  <c r="P44" i="35"/>
  <c r="O45" i="35"/>
  <c r="P45" i="35"/>
  <c r="O46" i="35"/>
  <c r="P46" i="35"/>
  <c r="O47" i="35"/>
  <c r="P47" i="35"/>
  <c r="O48" i="35"/>
  <c r="P48" i="35"/>
  <c r="O49" i="35"/>
  <c r="P49" i="35"/>
  <c r="O50" i="35"/>
  <c r="P50" i="35"/>
  <c r="O51" i="35"/>
  <c r="P51" i="35"/>
  <c r="O52" i="35"/>
  <c r="P52" i="35"/>
  <c r="O53" i="35"/>
  <c r="P53" i="35"/>
  <c r="O54" i="35"/>
  <c r="P54" i="35"/>
  <c r="O55" i="35"/>
  <c r="P55" i="35"/>
  <c r="O56" i="35"/>
  <c r="P56" i="35"/>
  <c r="O57" i="35"/>
  <c r="P57" i="35"/>
  <c r="O58" i="35"/>
  <c r="P58" i="35"/>
  <c r="O59" i="35"/>
  <c r="P59" i="35"/>
  <c r="O60" i="35"/>
  <c r="P60" i="35"/>
  <c r="O61" i="35"/>
  <c r="P61" i="35"/>
  <c r="O62" i="35"/>
  <c r="P62" i="35"/>
  <c r="O63" i="35"/>
  <c r="P63" i="35"/>
  <c r="O64" i="35"/>
  <c r="P64" i="35"/>
  <c r="O65" i="35"/>
  <c r="P65" i="35"/>
  <c r="O66" i="35"/>
  <c r="P66" i="35"/>
  <c r="O67" i="35"/>
  <c r="P67" i="35"/>
  <c r="O68" i="35"/>
  <c r="P68" i="35"/>
  <c r="O69" i="35"/>
  <c r="P69" i="35"/>
  <c r="O70" i="35"/>
  <c r="P70" i="35"/>
  <c r="O71" i="35"/>
  <c r="P71" i="35"/>
  <c r="O72" i="35"/>
  <c r="P72" i="35"/>
  <c r="O73" i="35"/>
  <c r="P73" i="35"/>
  <c r="O74" i="35"/>
  <c r="P74" i="35"/>
  <c r="O75" i="35"/>
  <c r="P75" i="35"/>
  <c r="O76" i="35"/>
  <c r="P76" i="35"/>
  <c r="O77" i="35"/>
  <c r="P77" i="35"/>
  <c r="O78" i="35"/>
  <c r="P78" i="35"/>
  <c r="O79" i="35"/>
  <c r="P79" i="35"/>
  <c r="O80" i="35"/>
  <c r="P80" i="35"/>
  <c r="O81" i="35"/>
  <c r="P81" i="35"/>
  <c r="O82" i="35"/>
  <c r="P82" i="35"/>
  <c r="O83" i="35"/>
  <c r="P83" i="35"/>
  <c r="O84" i="35"/>
  <c r="P84" i="35"/>
  <c r="O85" i="35"/>
  <c r="P85" i="35"/>
  <c r="O86" i="35"/>
  <c r="P86" i="35"/>
  <c r="O87" i="35"/>
  <c r="P87" i="35"/>
  <c r="O88" i="35"/>
  <c r="P88" i="35"/>
  <c r="O89" i="35"/>
  <c r="P89" i="35"/>
  <c r="O90" i="35"/>
  <c r="P90" i="35"/>
  <c r="O91" i="35"/>
  <c r="P91" i="35"/>
  <c r="O92" i="35"/>
  <c r="P92" i="35"/>
  <c r="O93" i="35"/>
  <c r="P93" i="35"/>
  <c r="O94" i="35"/>
  <c r="P94" i="35"/>
  <c r="O95" i="35"/>
  <c r="P95" i="35"/>
  <c r="O96" i="35"/>
  <c r="P96" i="35"/>
  <c r="O97" i="35"/>
  <c r="P97" i="35"/>
  <c r="O98" i="35"/>
  <c r="P98" i="35"/>
  <c r="O99" i="35"/>
  <c r="P99" i="35"/>
  <c r="O100" i="35"/>
  <c r="P100" i="35"/>
  <c r="O101" i="35"/>
  <c r="P101" i="35"/>
  <c r="O102" i="35"/>
  <c r="P102" i="35"/>
  <c r="O103" i="35"/>
  <c r="P103" i="35"/>
  <c r="O104" i="35"/>
  <c r="P104" i="35"/>
  <c r="O105" i="35"/>
  <c r="P105" i="35"/>
  <c r="O106" i="35"/>
  <c r="P106" i="35"/>
  <c r="O107" i="35"/>
  <c r="P107" i="35"/>
  <c r="O108" i="35"/>
  <c r="P108" i="35"/>
  <c r="O109" i="35"/>
  <c r="P109" i="35"/>
  <c r="O110" i="35"/>
  <c r="P110" i="35"/>
  <c r="O111" i="35"/>
  <c r="P111" i="35"/>
  <c r="O112" i="35"/>
  <c r="P112" i="35"/>
  <c r="O113" i="35"/>
  <c r="P113" i="35"/>
  <c r="O114" i="35"/>
  <c r="P114" i="35"/>
  <c r="O115" i="35"/>
  <c r="P115" i="35"/>
  <c r="O116" i="35"/>
  <c r="P116" i="35"/>
  <c r="O117" i="35"/>
  <c r="P117" i="35"/>
  <c r="O118" i="35"/>
  <c r="P118" i="35"/>
  <c r="O119" i="35"/>
  <c r="P119" i="35"/>
  <c r="P14" i="35"/>
  <c r="B2" i="38"/>
  <c r="B2" i="37"/>
  <c r="B2" i="36"/>
  <c r="B3" i="35"/>
  <c r="B2" i="34"/>
  <c r="B2" i="26"/>
  <c r="K157" i="26"/>
  <c r="R157" i="26"/>
  <c r="K158" i="26"/>
  <c r="R158" i="26"/>
  <c r="K159" i="26"/>
  <c r="R159" i="26"/>
  <c r="K160" i="26"/>
  <c r="R160" i="26"/>
  <c r="K161" i="26"/>
  <c r="R161" i="26"/>
  <c r="K162" i="26"/>
  <c r="R162" i="26"/>
  <c r="K163" i="26"/>
  <c r="R163" i="26"/>
  <c r="K164" i="26"/>
  <c r="R164" i="26"/>
  <c r="K165" i="26"/>
  <c r="R165" i="26"/>
  <c r="K166" i="26"/>
  <c r="R166" i="26"/>
  <c r="K167" i="26"/>
  <c r="R167" i="26"/>
  <c r="K168" i="26"/>
  <c r="R168" i="26"/>
  <c r="K169" i="26"/>
  <c r="R169" i="26"/>
  <c r="K170" i="26"/>
  <c r="R170" i="26"/>
  <c r="K171" i="26"/>
  <c r="R171" i="26"/>
  <c r="K172" i="26"/>
  <c r="R172" i="26"/>
  <c r="K173" i="26"/>
  <c r="R173" i="26"/>
  <c r="K174" i="26"/>
  <c r="R174" i="26"/>
  <c r="K175" i="26"/>
  <c r="R175" i="26"/>
  <c r="K176" i="26"/>
  <c r="R176" i="26"/>
  <c r="K177" i="26"/>
  <c r="R177" i="26"/>
  <c r="K178" i="26"/>
  <c r="R178" i="26"/>
  <c r="K179" i="26"/>
  <c r="R179" i="26"/>
  <c r="K180" i="26"/>
  <c r="R180" i="26"/>
  <c r="K181" i="26"/>
  <c r="R181" i="26"/>
  <c r="K182" i="26"/>
  <c r="R182" i="26"/>
  <c r="K183" i="26"/>
  <c r="R183" i="26"/>
  <c r="K184" i="26"/>
  <c r="R184" i="26"/>
  <c r="K185" i="26"/>
  <c r="R185" i="26"/>
  <c r="K186" i="26"/>
  <c r="R186" i="26"/>
  <c r="K187" i="26"/>
  <c r="R187" i="26"/>
  <c r="K188" i="26"/>
  <c r="R188" i="26"/>
  <c r="K189" i="26"/>
  <c r="R189" i="26"/>
  <c r="K190" i="26"/>
  <c r="R190" i="26"/>
  <c r="K191" i="26"/>
  <c r="R191" i="26"/>
  <c r="K192" i="26"/>
  <c r="R192" i="26"/>
  <c r="K193" i="26"/>
  <c r="R193" i="26"/>
  <c r="K194" i="26"/>
  <c r="R194" i="26"/>
  <c r="K195" i="26"/>
  <c r="R195" i="26"/>
  <c r="K196" i="26"/>
  <c r="R196" i="26"/>
  <c r="K197" i="26"/>
  <c r="R197" i="26"/>
  <c r="K198" i="26"/>
  <c r="R198" i="26"/>
  <c r="K199" i="26"/>
  <c r="R199" i="26"/>
  <c r="K200" i="26"/>
  <c r="R200" i="26"/>
  <c r="K201" i="26"/>
  <c r="R201" i="26"/>
  <c r="K202" i="26"/>
  <c r="R202" i="26"/>
  <c r="K203" i="26"/>
  <c r="R203" i="26"/>
  <c r="K204" i="26"/>
  <c r="R204" i="26"/>
  <c r="K205" i="26"/>
  <c r="R205" i="26"/>
  <c r="K206" i="26"/>
  <c r="R206" i="26"/>
  <c r="K207" i="26"/>
  <c r="R207" i="26"/>
  <c r="K208" i="26"/>
  <c r="R208" i="26"/>
  <c r="K209" i="26"/>
  <c r="R209" i="26"/>
  <c r="K210" i="26"/>
  <c r="R210" i="26"/>
  <c r="K211" i="26"/>
  <c r="R211" i="26"/>
  <c r="K212" i="26"/>
  <c r="R212" i="26"/>
  <c r="K213" i="26"/>
  <c r="R213" i="26"/>
  <c r="K214" i="26"/>
  <c r="R214" i="26"/>
  <c r="K215" i="26"/>
  <c r="R215" i="26"/>
  <c r="K43" i="26"/>
  <c r="R43" i="26"/>
  <c r="K44" i="26"/>
  <c r="R44" i="26"/>
  <c r="K45" i="26"/>
  <c r="R45" i="26"/>
  <c r="K46" i="26"/>
  <c r="R46" i="26"/>
  <c r="K47" i="26"/>
  <c r="R47" i="26"/>
  <c r="K48" i="26"/>
  <c r="R48" i="26"/>
  <c r="K49" i="26"/>
  <c r="R49" i="26"/>
  <c r="K50" i="26"/>
  <c r="R50" i="26"/>
  <c r="K51" i="26"/>
  <c r="R51" i="26"/>
  <c r="K52" i="26"/>
  <c r="R52" i="26"/>
  <c r="K53" i="26"/>
  <c r="R53" i="26"/>
  <c r="K54" i="26"/>
  <c r="R54" i="26"/>
  <c r="K55" i="26"/>
  <c r="R55" i="26"/>
  <c r="K56" i="26"/>
  <c r="R56" i="26"/>
  <c r="K57" i="26"/>
  <c r="R57" i="26"/>
  <c r="K58" i="26"/>
  <c r="R58" i="26"/>
  <c r="K59" i="26"/>
  <c r="R59" i="26"/>
  <c r="K60" i="26"/>
  <c r="R60" i="26"/>
  <c r="K61" i="26"/>
  <c r="R61" i="26"/>
  <c r="K62" i="26"/>
  <c r="R62" i="26"/>
  <c r="K63" i="26"/>
  <c r="R63" i="26"/>
  <c r="K64" i="26"/>
  <c r="R64" i="26"/>
  <c r="K65" i="26"/>
  <c r="R65" i="26"/>
  <c r="K66" i="26"/>
  <c r="R66" i="26"/>
  <c r="K67" i="26"/>
  <c r="R67" i="26"/>
  <c r="K68" i="26"/>
  <c r="R68" i="26"/>
  <c r="K69" i="26"/>
  <c r="R69" i="26"/>
  <c r="K70" i="26"/>
  <c r="R70" i="26"/>
  <c r="K71" i="26"/>
  <c r="R71" i="26"/>
  <c r="K72" i="26"/>
  <c r="R72" i="26"/>
  <c r="K73" i="26"/>
  <c r="R73" i="26"/>
  <c r="K74" i="26"/>
  <c r="R74" i="26"/>
  <c r="K75" i="26"/>
  <c r="R75" i="26"/>
  <c r="K76" i="26"/>
  <c r="R76" i="26"/>
  <c r="K77" i="26"/>
  <c r="R77" i="26"/>
  <c r="K78" i="26"/>
  <c r="R78" i="26"/>
  <c r="K79" i="26"/>
  <c r="R79" i="26"/>
  <c r="K80" i="26"/>
  <c r="R80" i="26"/>
  <c r="K81" i="26"/>
  <c r="R81" i="26"/>
  <c r="K82" i="26"/>
  <c r="R82" i="26"/>
  <c r="K83" i="26"/>
  <c r="R83" i="26"/>
  <c r="K84" i="26"/>
  <c r="R84" i="26"/>
  <c r="K85" i="26"/>
  <c r="R85" i="26"/>
  <c r="K86" i="26"/>
  <c r="R86" i="26"/>
  <c r="K87" i="26"/>
  <c r="R87" i="26"/>
  <c r="K88" i="26"/>
  <c r="R88" i="26"/>
  <c r="K89" i="26"/>
  <c r="R89" i="26"/>
  <c r="K90" i="26"/>
  <c r="R90" i="26"/>
  <c r="K91" i="26"/>
  <c r="R91" i="26"/>
  <c r="K92" i="26"/>
  <c r="R92" i="26"/>
  <c r="K93" i="26"/>
  <c r="R93" i="26"/>
  <c r="K94" i="26"/>
  <c r="R94" i="26"/>
  <c r="K95" i="26"/>
  <c r="R95" i="26"/>
  <c r="K96" i="26"/>
  <c r="R96" i="26"/>
  <c r="K97" i="26"/>
  <c r="R97" i="26"/>
  <c r="K98" i="26"/>
  <c r="R98" i="26"/>
  <c r="K99" i="26"/>
  <c r="R99" i="26"/>
  <c r="K100" i="26"/>
  <c r="R100" i="26"/>
  <c r="K101" i="26"/>
  <c r="R101" i="26"/>
  <c r="K102" i="26"/>
  <c r="R102" i="26"/>
  <c r="K103" i="26"/>
  <c r="R103" i="26"/>
  <c r="K104" i="26"/>
  <c r="R104" i="26"/>
  <c r="K105" i="26"/>
  <c r="R105" i="26"/>
  <c r="K106" i="26"/>
  <c r="R106" i="26"/>
  <c r="K107" i="26"/>
  <c r="R107" i="26"/>
  <c r="K108" i="26"/>
  <c r="R108" i="26"/>
  <c r="K109" i="26"/>
  <c r="R109" i="26"/>
  <c r="K110" i="26"/>
  <c r="R110" i="26"/>
  <c r="K111" i="26"/>
  <c r="R111" i="26"/>
  <c r="K112" i="26"/>
  <c r="R112" i="26"/>
  <c r="K113" i="26"/>
  <c r="R113" i="26"/>
  <c r="K114" i="26"/>
  <c r="R114" i="26"/>
  <c r="K115" i="26"/>
  <c r="R115" i="26"/>
  <c r="K116" i="26"/>
  <c r="R116" i="26"/>
  <c r="K117" i="26"/>
  <c r="R117" i="26"/>
  <c r="K118" i="26"/>
  <c r="R118" i="26"/>
  <c r="K119" i="26"/>
  <c r="R119" i="26"/>
  <c r="K120" i="26"/>
  <c r="R120" i="26"/>
  <c r="K121" i="26"/>
  <c r="R121" i="26"/>
  <c r="K122" i="26"/>
  <c r="R122" i="26"/>
  <c r="K123" i="26"/>
  <c r="R123" i="26"/>
  <c r="K124" i="26"/>
  <c r="R124" i="26"/>
  <c r="K125" i="26"/>
  <c r="R125" i="26"/>
  <c r="K126" i="26"/>
  <c r="R126" i="26"/>
  <c r="K127" i="26"/>
  <c r="R127" i="26"/>
  <c r="K128" i="26"/>
  <c r="R128" i="26"/>
  <c r="K129" i="26"/>
  <c r="R129" i="26"/>
  <c r="K130" i="26"/>
  <c r="R130" i="26"/>
  <c r="K131" i="26"/>
  <c r="R131" i="26"/>
  <c r="K132" i="26"/>
  <c r="R132" i="26"/>
  <c r="K133" i="26"/>
  <c r="R133" i="26"/>
  <c r="K134" i="26"/>
  <c r="R134" i="26"/>
  <c r="K135" i="26"/>
  <c r="R135" i="26"/>
  <c r="K136" i="26"/>
  <c r="R136" i="26"/>
  <c r="K137" i="26"/>
  <c r="R137" i="26"/>
  <c r="K138" i="26"/>
  <c r="R138" i="26"/>
  <c r="K139" i="26"/>
  <c r="R139" i="26"/>
  <c r="K140" i="26"/>
  <c r="R140" i="26"/>
  <c r="K141" i="26"/>
  <c r="R141" i="26"/>
  <c r="K142" i="26"/>
  <c r="R142" i="26"/>
  <c r="K143" i="26"/>
  <c r="R143" i="26"/>
  <c r="K144" i="26"/>
  <c r="R144" i="26"/>
  <c r="K145" i="26"/>
  <c r="R145" i="26"/>
  <c r="K146" i="26"/>
  <c r="R146" i="26"/>
  <c r="K147" i="26"/>
  <c r="R147" i="26"/>
  <c r="K148" i="26"/>
  <c r="R148" i="26"/>
  <c r="K149" i="26"/>
  <c r="R149" i="26"/>
  <c r="K150" i="26"/>
  <c r="R150" i="26"/>
  <c r="K151" i="26"/>
  <c r="R151" i="26"/>
  <c r="K152" i="26"/>
  <c r="R152" i="26"/>
  <c r="K153" i="26"/>
  <c r="R153" i="26"/>
  <c r="K154" i="26"/>
  <c r="R154" i="26"/>
  <c r="K155" i="26"/>
  <c r="R155" i="26"/>
  <c r="K156" i="26"/>
  <c r="R156" i="26"/>
  <c r="B3" i="38"/>
  <c r="B3" i="37"/>
  <c r="B3" i="36"/>
  <c r="B4" i="35"/>
  <c r="B3" i="34"/>
  <c r="B3" i="26"/>
  <c r="J6" i="38"/>
  <c r="J5" i="38"/>
  <c r="J3" i="38"/>
  <c r="H109" i="37"/>
  <c r="H108" i="37"/>
  <c r="H107" i="37"/>
  <c r="H106" i="37"/>
  <c r="H105" i="37"/>
  <c r="H104" i="37"/>
  <c r="H103" i="37"/>
  <c r="H102" i="37"/>
  <c r="H101" i="37"/>
  <c r="H100" i="37"/>
  <c r="H99" i="37"/>
  <c r="H98" i="37"/>
  <c r="H97" i="37"/>
  <c r="H96" i="37"/>
  <c r="H95" i="37"/>
  <c r="H94" i="37"/>
  <c r="H93" i="37"/>
  <c r="H92" i="37"/>
  <c r="H91" i="37"/>
  <c r="H90" i="37"/>
  <c r="H89" i="37"/>
  <c r="H88" i="37"/>
  <c r="H87" i="37"/>
  <c r="H86" i="37"/>
  <c r="H85" i="37"/>
  <c r="H84" i="37"/>
  <c r="H83" i="37"/>
  <c r="H82" i="37"/>
  <c r="H81" i="37"/>
  <c r="H80" i="37"/>
  <c r="H79" i="37"/>
  <c r="H78" i="37"/>
  <c r="H77" i="37"/>
  <c r="H76" i="37"/>
  <c r="H75" i="37"/>
  <c r="H74" i="37"/>
  <c r="H73" i="37"/>
  <c r="H72" i="37"/>
  <c r="H71" i="37"/>
  <c r="H70" i="37"/>
  <c r="H69" i="37"/>
  <c r="H68" i="37"/>
  <c r="H67" i="37"/>
  <c r="H66" i="37"/>
  <c r="H65" i="37"/>
  <c r="H64" i="37"/>
  <c r="H63" i="37"/>
  <c r="H62" i="37"/>
  <c r="H61" i="37"/>
  <c r="H60" i="37"/>
  <c r="H59" i="37"/>
  <c r="H58" i="37"/>
  <c r="H57" i="37"/>
  <c r="H56" i="37"/>
  <c r="H55" i="37"/>
  <c r="H54" i="37"/>
  <c r="H53" i="37"/>
  <c r="H52" i="37"/>
  <c r="H51" i="37"/>
  <c r="H50" i="37"/>
  <c r="H49" i="37"/>
  <c r="H48" i="37"/>
  <c r="H47" i="37"/>
  <c r="H46" i="37"/>
  <c r="H45" i="37"/>
  <c r="H44" i="37"/>
  <c r="H43" i="37"/>
  <c r="H42" i="37"/>
  <c r="H41" i="37"/>
  <c r="H40" i="37"/>
  <c r="H39" i="37"/>
  <c r="H38" i="37"/>
  <c r="H37" i="37"/>
  <c r="H36" i="37"/>
  <c r="H35" i="37"/>
  <c r="H34" i="37"/>
  <c r="H33" i="37"/>
  <c r="H32" i="37"/>
  <c r="H31" i="37"/>
  <c r="H30" i="37"/>
  <c r="H29" i="37"/>
  <c r="H28" i="37"/>
  <c r="H27" i="37"/>
  <c r="H26" i="37"/>
  <c r="H25" i="37"/>
  <c r="H24" i="37"/>
  <c r="H23" i="37"/>
  <c r="H22" i="37"/>
  <c r="H21" i="37"/>
  <c r="H20" i="37"/>
  <c r="H19" i="37"/>
  <c r="H18" i="37"/>
  <c r="H17" i="37"/>
  <c r="H16" i="37"/>
  <c r="H15" i="37"/>
  <c r="H14" i="37"/>
  <c r="H13" i="37"/>
  <c r="H12" i="37"/>
  <c r="H11" i="37"/>
  <c r="H10" i="37"/>
  <c r="G6" i="37"/>
  <c r="G5" i="37"/>
  <c r="G3" i="37"/>
  <c r="J109" i="36"/>
  <c r="I109" i="36"/>
  <c r="J108" i="36"/>
  <c r="I108" i="36"/>
  <c r="J107" i="36"/>
  <c r="I107" i="36"/>
  <c r="J106" i="36"/>
  <c r="I106" i="36"/>
  <c r="J105" i="36"/>
  <c r="I105" i="36"/>
  <c r="J104" i="36"/>
  <c r="I104" i="36"/>
  <c r="J103" i="36"/>
  <c r="I103" i="36"/>
  <c r="J102" i="36"/>
  <c r="I102" i="36"/>
  <c r="J101" i="36"/>
  <c r="I101" i="36"/>
  <c r="J100" i="36"/>
  <c r="I100" i="36"/>
  <c r="J99" i="36"/>
  <c r="I99" i="36"/>
  <c r="J98" i="36"/>
  <c r="I98" i="36"/>
  <c r="J97" i="36"/>
  <c r="I97" i="36"/>
  <c r="J96" i="36"/>
  <c r="I96" i="36"/>
  <c r="J95" i="36"/>
  <c r="I95" i="36"/>
  <c r="J94" i="36"/>
  <c r="I94" i="36"/>
  <c r="J93" i="36"/>
  <c r="I93" i="36"/>
  <c r="J92" i="36"/>
  <c r="I92" i="36"/>
  <c r="J91" i="36"/>
  <c r="I91" i="36"/>
  <c r="J90" i="36"/>
  <c r="I90" i="36"/>
  <c r="J89" i="36"/>
  <c r="I89" i="36"/>
  <c r="J88" i="36"/>
  <c r="I88" i="36"/>
  <c r="J87" i="36"/>
  <c r="I87" i="36"/>
  <c r="J86" i="36"/>
  <c r="I86" i="36"/>
  <c r="J85" i="36"/>
  <c r="I85" i="36"/>
  <c r="J84" i="36"/>
  <c r="I84" i="36"/>
  <c r="J83" i="36"/>
  <c r="I83" i="36"/>
  <c r="J82" i="36"/>
  <c r="I82" i="36"/>
  <c r="J81" i="36"/>
  <c r="I81" i="36"/>
  <c r="J80" i="36"/>
  <c r="I80" i="36"/>
  <c r="J79" i="36"/>
  <c r="I79" i="36"/>
  <c r="J78" i="36"/>
  <c r="I78" i="36"/>
  <c r="J77" i="36"/>
  <c r="I77" i="36"/>
  <c r="J76" i="36"/>
  <c r="I76" i="36"/>
  <c r="J75" i="36"/>
  <c r="I75" i="36"/>
  <c r="J74" i="36"/>
  <c r="I74" i="36"/>
  <c r="J73" i="36"/>
  <c r="I73" i="36"/>
  <c r="J72" i="36"/>
  <c r="I72" i="36"/>
  <c r="J71" i="36"/>
  <c r="I71" i="36"/>
  <c r="J70" i="36"/>
  <c r="I70" i="36"/>
  <c r="J69" i="36"/>
  <c r="I69" i="36"/>
  <c r="J68" i="36"/>
  <c r="I68" i="36"/>
  <c r="J67" i="36"/>
  <c r="I67" i="36"/>
  <c r="J66" i="36"/>
  <c r="I66" i="36"/>
  <c r="J65" i="36"/>
  <c r="I65" i="36"/>
  <c r="J64" i="36"/>
  <c r="I64" i="36"/>
  <c r="J63" i="36"/>
  <c r="I63" i="36"/>
  <c r="J62" i="36"/>
  <c r="I62" i="36"/>
  <c r="J61" i="36"/>
  <c r="I61" i="36"/>
  <c r="J60" i="36"/>
  <c r="I60" i="36"/>
  <c r="J59" i="36"/>
  <c r="I59" i="36"/>
  <c r="J58" i="36"/>
  <c r="I58" i="36"/>
  <c r="J57" i="36"/>
  <c r="I57" i="36"/>
  <c r="J56" i="36"/>
  <c r="I56" i="36"/>
  <c r="J55" i="36"/>
  <c r="I55" i="36"/>
  <c r="J54" i="36"/>
  <c r="I54" i="36"/>
  <c r="J53" i="36"/>
  <c r="I53" i="36"/>
  <c r="J52" i="36"/>
  <c r="I52" i="36"/>
  <c r="J51" i="36"/>
  <c r="I51" i="36"/>
  <c r="J50" i="36"/>
  <c r="I50" i="36"/>
  <c r="J49" i="36"/>
  <c r="I49" i="36"/>
  <c r="J48" i="36"/>
  <c r="I48" i="36"/>
  <c r="J47" i="36"/>
  <c r="I47" i="36"/>
  <c r="J46" i="36"/>
  <c r="I46" i="36"/>
  <c r="J45" i="36"/>
  <c r="I45" i="36"/>
  <c r="J44" i="36"/>
  <c r="I44" i="36"/>
  <c r="J43" i="36"/>
  <c r="I43" i="36"/>
  <c r="J42" i="36"/>
  <c r="I42" i="36"/>
  <c r="J41" i="36"/>
  <c r="I41" i="36"/>
  <c r="J40" i="36"/>
  <c r="I40" i="36"/>
  <c r="J39" i="36"/>
  <c r="I39" i="36"/>
  <c r="J38" i="36"/>
  <c r="I38" i="36"/>
  <c r="J37" i="36"/>
  <c r="I37" i="36"/>
  <c r="J36" i="36"/>
  <c r="I36" i="36"/>
  <c r="J35" i="36"/>
  <c r="I35" i="36"/>
  <c r="J34" i="36"/>
  <c r="I34" i="36"/>
  <c r="J33" i="36"/>
  <c r="I33" i="36"/>
  <c r="J32" i="36"/>
  <c r="I32" i="36"/>
  <c r="J31" i="36"/>
  <c r="I31" i="36"/>
  <c r="J30" i="36"/>
  <c r="I30" i="36"/>
  <c r="J29" i="36"/>
  <c r="I29" i="36"/>
  <c r="J28" i="36"/>
  <c r="I28" i="36"/>
  <c r="J27" i="36"/>
  <c r="I27" i="36"/>
  <c r="J26" i="36"/>
  <c r="I26" i="36"/>
  <c r="J25" i="36"/>
  <c r="I25" i="36"/>
  <c r="J24" i="36"/>
  <c r="I24" i="36"/>
  <c r="J23" i="36"/>
  <c r="I23" i="36"/>
  <c r="J22" i="36"/>
  <c r="I22" i="36"/>
  <c r="J21" i="36"/>
  <c r="I21" i="36"/>
  <c r="J20" i="36"/>
  <c r="I20" i="36"/>
  <c r="J19" i="36"/>
  <c r="I19" i="36"/>
  <c r="J18" i="36"/>
  <c r="I18" i="36"/>
  <c r="J17" i="36"/>
  <c r="I17" i="36"/>
  <c r="J16" i="36"/>
  <c r="I16" i="36"/>
  <c r="J15" i="36"/>
  <c r="I15" i="36"/>
  <c r="J14" i="36"/>
  <c r="I14" i="36"/>
  <c r="J13" i="36"/>
  <c r="I13" i="36"/>
  <c r="J12" i="36"/>
  <c r="I12" i="36"/>
  <c r="J11" i="36"/>
  <c r="I11" i="36"/>
  <c r="J10" i="36"/>
  <c r="I10" i="36"/>
  <c r="I6" i="36"/>
  <c r="I5" i="36"/>
  <c r="O14" i="35"/>
  <c r="G7" i="35"/>
  <c r="B2" i="35"/>
  <c r="G7" i="34"/>
  <c r="G6" i="34"/>
  <c r="O6" i="35" l="1"/>
  <c r="B43" i="23"/>
  <c r="H43" i="23" s="1"/>
  <c r="B44" i="23"/>
  <c r="J8" i="38"/>
  <c r="G24" i="23" s="1"/>
  <c r="C24" i="23"/>
  <c r="B21" i="25"/>
  <c r="B19" i="25"/>
  <c r="H47" i="23" l="1"/>
  <c r="H44" i="23"/>
  <c r="H9" i="34"/>
  <c r="P6" i="35" l="1"/>
  <c r="C27" i="23"/>
  <c r="B2" i="23"/>
  <c r="F10" i="31" l="1"/>
  <c r="R42" i="26" l="1"/>
  <c r="K42" i="26"/>
  <c r="R41" i="26"/>
  <c r="K41" i="26"/>
  <c r="R40" i="26"/>
  <c r="K40" i="26"/>
  <c r="R39" i="26"/>
  <c r="K39" i="26"/>
  <c r="R38" i="26"/>
  <c r="K38" i="26"/>
  <c r="R37" i="26"/>
  <c r="K37" i="26"/>
  <c r="R36" i="26"/>
  <c r="K36" i="26"/>
  <c r="R35" i="26"/>
  <c r="K35" i="26"/>
  <c r="R34" i="26"/>
  <c r="K34" i="26"/>
  <c r="R33" i="26"/>
  <c r="K33" i="26"/>
  <c r="R32" i="26"/>
  <c r="K32" i="26"/>
  <c r="R31" i="26"/>
  <c r="K31" i="26"/>
  <c r="R30" i="26"/>
  <c r="K30" i="26"/>
  <c r="R29" i="26"/>
  <c r="K29" i="26"/>
  <c r="R28" i="26"/>
  <c r="K28" i="26"/>
  <c r="R27" i="26"/>
  <c r="K27" i="26"/>
  <c r="R26" i="26"/>
  <c r="K26" i="26"/>
  <c r="R25" i="26"/>
  <c r="K25" i="26"/>
  <c r="R24" i="26"/>
  <c r="K24" i="26"/>
  <c r="R23" i="26"/>
  <c r="K23" i="26"/>
  <c r="R22" i="26"/>
  <c r="K22" i="26"/>
  <c r="R21" i="26"/>
  <c r="K21" i="26"/>
  <c r="R20" i="26"/>
  <c r="K20" i="26"/>
  <c r="R19" i="26"/>
  <c r="K19" i="26"/>
  <c r="R18" i="26"/>
  <c r="K18" i="26"/>
  <c r="R17" i="26"/>
  <c r="K17" i="26"/>
  <c r="R16" i="26"/>
  <c r="K8" i="26"/>
  <c r="K7" i="26"/>
  <c r="K16" i="26"/>
  <c r="K10" i="26" l="1"/>
  <c r="B24" i="23" l="1"/>
  <c r="D29" i="23" l="1"/>
  <c r="G29" i="23" s="1"/>
  <c r="H29" i="23" s="1"/>
</calcChain>
</file>

<file path=xl/sharedStrings.xml><?xml version="1.0" encoding="utf-8"?>
<sst xmlns="http://schemas.openxmlformats.org/spreadsheetml/2006/main" count="2253" uniqueCount="1734">
  <si>
    <t>use dropdown menu button--&gt;</t>
  </si>
  <si>
    <t>--&gt; consult your Leter of Offer and enter the correct project number beside the appropriate category of expenditure;</t>
  </si>
  <si>
    <t>Please print the Director Statement on company headed paper, sign, scan and email back with the claim.
DocuSign is also acceptable here</t>
  </si>
  <si>
    <t>Agile Innovation Grant</t>
  </si>
  <si>
    <t>No</t>
  </si>
  <si>
    <t>EI Project No. :
(for categories as per Letter of Offer.)</t>
  </si>
  <si>
    <t>DO NOT USE THIS TEMPLATE FOR COMBINED REVENUE AND FACILITY GRANT CLAIMS!
See Combined Director's Statement tab below for combined grant claims!</t>
  </si>
  <si>
    <t>Digital Process Innovation Grant</t>
  </si>
  <si>
    <t>Yes</t>
  </si>
  <si>
    <t>EI Project No. :
(for the Salaries, Overheads, Travel, Rent, and/or Materials categories.)</t>
  </si>
  <si>
    <t>DO NOT USE THIS TEMPLATE FOR COMBINED REVENUE AND FACILITY GRANT CLAIMS!</t>
  </si>
  <si>
    <t>Business Innovation Initiative</t>
  </si>
  <si>
    <t>EI Project No. :
(for the Consultancy Fees and/or Business Accelerator categories)</t>
  </si>
  <si>
    <t>ONLY FOR USE WITH COMBINED REVENUE AND FACILITY GRANT CLAIMS!</t>
  </si>
  <si>
    <t>DTIF - Revenue and/or Capital Grant</t>
  </si>
  <si>
    <t>EI Project No. :
(for the Trade Fairs category.)</t>
  </si>
  <si>
    <r>
      <t xml:space="preserve">ONLY USE THIS TEMPLATE FOR </t>
    </r>
    <r>
      <rPr>
        <b/>
        <u/>
        <sz val="11"/>
        <color theme="1"/>
        <rFont val="Calibri"/>
        <family val="2"/>
        <scheme val="minor"/>
      </rPr>
      <t>COMBINED</t>
    </r>
    <r>
      <rPr>
        <sz val="11"/>
        <color theme="1"/>
        <rFont val="Calibri"/>
        <family val="2"/>
        <scheme val="minor"/>
      </rPr>
      <t xml:space="preserve"> REVENUE AND FACILITY GRANT CLAIMS!
See Director's Statement TAB below for non-combined grant claims!</t>
    </r>
  </si>
  <si>
    <t>RD&amp;I/R&amp;D Fund - Revenue Grant</t>
  </si>
  <si>
    <t>(Note: some project numbers above may be identical)</t>
  </si>
  <si>
    <t>Select Grant Type on Payment Checklist tab!</t>
  </si>
  <si>
    <t>(for Market Discovery Fund Grant claims, leave the hatched-cell below blank)</t>
  </si>
  <si>
    <r>
      <t xml:space="preserve">&lt;-- as your Claim End Date is the same as your Final Claim Date, this </t>
    </r>
    <r>
      <rPr>
        <b/>
        <u/>
        <sz val="11"/>
        <color theme="1"/>
        <rFont val="Calibri"/>
        <family val="2"/>
        <scheme val="minor"/>
      </rPr>
      <t>must</t>
    </r>
    <r>
      <rPr>
        <sz val="11"/>
        <color theme="1"/>
        <rFont val="Calibri"/>
        <family val="2"/>
        <scheme val="minor"/>
      </rPr>
      <t xml:space="preserve"> be your FINAL CLAIM!</t>
    </r>
  </si>
  <si>
    <t>• •  select grant type from the dropdown menu below to enable cells • •</t>
  </si>
  <si>
    <t>&lt;-- if this figure remains blank, ensure the "Date of Letter of Offer" on the Claim Checklist tab is correct.</t>
  </si>
  <si>
    <t>https://www.enterprise-ireland.com/en/Process/Companies/</t>
  </si>
  <si>
    <t>Standard Overheads (max. 30% of Salaries)</t>
  </si>
  <si>
    <t>Simplified Overheads (20% of Project)</t>
  </si>
  <si>
    <t>Refer to your Letter of Offer carefully before completing claim.  Incomplete claims (e.g. incomplete mandatory fields) will be returned.</t>
  </si>
  <si>
    <t>Defined Overheads (see tab 10.)</t>
  </si>
  <si>
    <t>No Overheads</t>
  </si>
  <si>
    <t>1.  Name &amp; Title:</t>
  </si>
  <si>
    <t>1.  Print Name &amp; Title: (confirm Yes above to reveal)</t>
  </si>
  <si>
    <t>&lt;-- if these cells have not cleared, check the grey fields above and the 'Claim Checklist' tab to ensure you have completed all required fields!</t>
  </si>
  <si>
    <t>2.  Name &amp; Title:</t>
  </si>
  <si>
    <t>2.  Print Name &amp; Title: (confirm Yes above to reveal)</t>
  </si>
  <si>
    <t>If the cells below are unexpectedly blanked out, check the Date of Letter of Offer and Cost Calculation Basis on the Claim Checklist tab!</t>
  </si>
  <si>
    <t>If the cells below are unexpectedly blanked out, check the Date of Letter of Offer on the Claim Checklist tab!</t>
  </si>
  <si>
    <t>Instructions to complete this Claim Form</t>
  </si>
  <si>
    <t>Revision Date:</t>
  </si>
  <si>
    <t>Are you using the latest version of this form? Click here check online.</t>
  </si>
  <si>
    <r>
      <rPr>
        <b/>
        <u/>
        <sz val="12"/>
        <color theme="1"/>
        <rFont val="Calibri"/>
        <family val="2"/>
        <scheme val="minor"/>
      </rPr>
      <t>DO NOT USE A PREVIOUSLY SAVED COPY.</t>
    </r>
    <r>
      <rPr>
        <b/>
        <sz val="12"/>
        <color theme="1"/>
        <rFont val="Calibri"/>
        <family val="2"/>
        <scheme val="minor"/>
      </rPr>
      <t xml:space="preserve">  As part of continous improvement, revisions are regularly made to this Claim Form.</t>
    </r>
  </si>
  <si>
    <t>Note: a separate Claim Form is required for each project number!</t>
  </si>
  <si>
    <r>
      <t xml:space="preserve">This Claim Form is valid </t>
    </r>
    <r>
      <rPr>
        <b/>
        <u/>
        <sz val="12"/>
        <color theme="1"/>
        <rFont val="Calibri"/>
        <family val="2"/>
        <scheme val="minor"/>
      </rPr>
      <t>only</t>
    </r>
    <r>
      <rPr>
        <sz val="12"/>
        <color theme="1"/>
        <rFont val="Calibri"/>
        <family val="2"/>
        <scheme val="minor"/>
      </rPr>
      <t xml:space="preserve"> for claims on the following </t>
    </r>
    <r>
      <rPr>
        <b/>
        <sz val="12"/>
        <color theme="1"/>
        <rFont val="Calibri"/>
        <family val="2"/>
        <scheme val="minor"/>
      </rPr>
      <t>Enterprise Ireland</t>
    </r>
    <r>
      <rPr>
        <sz val="12"/>
        <color theme="1"/>
        <rFont val="Calibri"/>
        <family val="2"/>
        <scheme val="minor"/>
      </rPr>
      <t xml:space="preserve"> funds;</t>
    </r>
  </si>
  <si>
    <t>Preparing your claim</t>
  </si>
  <si>
    <t>•  To complete this Claim Form you will need details from the following documents;</t>
  </si>
  <si>
    <r>
      <rPr>
        <b/>
        <sz val="12"/>
        <color theme="1"/>
        <rFont val="Calibri"/>
        <family val="2"/>
        <scheme val="minor"/>
      </rPr>
      <t>1.</t>
    </r>
    <r>
      <rPr>
        <sz val="12"/>
        <color theme="1"/>
        <rFont val="Calibri"/>
        <family val="2"/>
        <scheme val="minor"/>
      </rPr>
      <t xml:space="preserve"> your Letter of Offer,
</t>
    </r>
    <r>
      <rPr>
        <b/>
        <sz val="12"/>
        <color theme="1"/>
        <rFont val="Calibri"/>
        <family val="2"/>
        <scheme val="minor"/>
      </rPr>
      <t>2.</t>
    </r>
    <r>
      <rPr>
        <sz val="12"/>
        <color theme="1"/>
        <rFont val="Calibri"/>
        <family val="2"/>
        <scheme val="minor"/>
      </rPr>
      <t xml:space="preserve"> your Project Costs Workbook (from your Application for funding).</t>
    </r>
  </si>
  <si>
    <r>
      <t xml:space="preserve">•  Make sure to complete all relevant fields on the </t>
    </r>
    <r>
      <rPr>
        <b/>
        <sz val="12"/>
        <color theme="1"/>
        <rFont val="Calibri"/>
        <family val="2"/>
        <scheme val="minor"/>
      </rPr>
      <t>Claim Checklist</t>
    </r>
    <r>
      <rPr>
        <sz val="12"/>
        <color theme="1"/>
        <rFont val="Calibri"/>
        <family val="2"/>
        <scheme val="minor"/>
      </rPr>
      <t xml:space="preserve"> tab </t>
    </r>
    <r>
      <rPr>
        <u/>
        <sz val="12"/>
        <color theme="1"/>
        <rFont val="Calibri"/>
        <family val="2"/>
        <scheme val="minor"/>
      </rPr>
      <t>first</t>
    </r>
    <r>
      <rPr>
        <sz val="12"/>
        <color theme="1"/>
        <rFont val="Calibri"/>
        <family val="2"/>
        <scheme val="minor"/>
      </rPr>
      <t>!  This information filters through this Claim Form to enable you to file a valid claim.</t>
    </r>
  </si>
  <si>
    <r>
      <t xml:space="preserve">•  Enter the </t>
    </r>
    <r>
      <rPr>
        <b/>
        <sz val="12"/>
        <color theme="1"/>
        <rFont val="Calibri"/>
        <family val="2"/>
        <scheme val="minor"/>
      </rPr>
      <t>actual expenditure</t>
    </r>
    <r>
      <rPr>
        <sz val="12"/>
        <color theme="1"/>
        <rFont val="Calibri"/>
        <family val="2"/>
        <scheme val="minor"/>
      </rPr>
      <t xml:space="preserve"> amounts on each Category of Expenditure, i.e. ignore the Grant Rate until you reach the Director's Statement tab at the end.</t>
    </r>
  </si>
  <si>
    <t>•  Only complete Categories of Expenditure which are grant aided in your Letter of Offer.  Ignore all irrelevant tabs .</t>
  </si>
  <si>
    <t>•  Only submit the following documents with your claim;</t>
  </si>
  <si>
    <r>
      <rPr>
        <b/>
        <sz val="12"/>
        <color theme="1"/>
        <rFont val="Calibri"/>
        <family val="2"/>
        <scheme val="minor"/>
      </rPr>
      <t>1.</t>
    </r>
    <r>
      <rPr>
        <sz val="12"/>
        <color theme="1"/>
        <rFont val="Calibri"/>
        <family val="2"/>
        <scheme val="minor"/>
      </rPr>
      <t xml:space="preserve"> this Claim Form (</t>
    </r>
    <r>
      <rPr>
        <u/>
        <sz val="12"/>
        <color theme="1"/>
        <rFont val="Calibri"/>
        <family val="2"/>
        <scheme val="minor"/>
      </rPr>
      <t>.xlsx</t>
    </r>
    <r>
      <rPr>
        <sz val="12"/>
        <color theme="1"/>
        <rFont val="Calibri"/>
        <family val="2"/>
        <scheme val="minor"/>
      </rPr>
      <t xml:space="preserve"> format only),
</t>
    </r>
    <r>
      <rPr>
        <b/>
        <sz val="12"/>
        <color theme="1"/>
        <rFont val="Calibri"/>
        <family val="2"/>
        <scheme val="minor"/>
      </rPr>
      <t>2.</t>
    </r>
    <r>
      <rPr>
        <sz val="12"/>
        <color theme="1"/>
        <rFont val="Calibri"/>
        <family val="2"/>
        <scheme val="minor"/>
      </rPr>
      <t xml:space="preserve"> the Progress Report (</t>
    </r>
    <r>
      <rPr>
        <u/>
        <sz val="12"/>
        <color theme="1"/>
        <rFont val="Calibri"/>
        <family val="2"/>
        <scheme val="minor"/>
      </rPr>
      <t>.docx</t>
    </r>
    <r>
      <rPr>
        <sz val="12"/>
        <color theme="1"/>
        <rFont val="Calibri"/>
        <family val="2"/>
        <scheme val="minor"/>
      </rPr>
      <t xml:space="preserve"> format only, link below),
</t>
    </r>
    <r>
      <rPr>
        <b/>
        <sz val="12"/>
        <color theme="1"/>
        <rFont val="Calibri"/>
        <family val="2"/>
        <scheme val="minor"/>
      </rPr>
      <t>3.</t>
    </r>
    <r>
      <rPr>
        <sz val="12"/>
        <color theme="1"/>
        <rFont val="Calibri"/>
        <family val="2"/>
        <scheme val="minor"/>
      </rPr>
      <t xml:space="preserve"> the signed Director's Statement (</t>
    </r>
    <r>
      <rPr>
        <u/>
        <sz val="12"/>
        <color theme="1"/>
        <rFont val="Calibri"/>
        <family val="2"/>
        <scheme val="minor"/>
      </rPr>
      <t>.pdf</t>
    </r>
    <r>
      <rPr>
        <sz val="12"/>
        <color theme="1"/>
        <rFont val="Calibri"/>
        <family val="2"/>
        <scheme val="minor"/>
      </rPr>
      <t xml:space="preserve"> format only, see final tab on this workbook), and,</t>
    </r>
  </si>
  <si>
    <r>
      <rPr>
        <b/>
        <sz val="12"/>
        <rFont val="Calibri"/>
        <family val="2"/>
        <scheme val="minor"/>
      </rPr>
      <t>4.</t>
    </r>
    <r>
      <rPr>
        <sz val="12"/>
        <rFont val="Calibri"/>
        <family val="2"/>
        <scheme val="minor"/>
      </rPr>
      <t xml:space="preserve"> the Independent Auditor's Report (if required - see Step 2 </t>
    </r>
    <r>
      <rPr>
        <u/>
        <sz val="12"/>
        <color theme="10"/>
        <rFont val="Calibri"/>
        <family val="2"/>
        <scheme val="minor"/>
      </rPr>
      <t>here</t>
    </r>
    <r>
      <rPr>
        <sz val="12"/>
        <rFont val="Calibri"/>
        <family val="2"/>
        <scheme val="minor"/>
      </rPr>
      <t>).</t>
    </r>
  </si>
  <si>
    <t>•  Do not submit any other back-up documentation until requested.</t>
  </si>
  <si>
    <t>Progress Report</t>
  </si>
  <si>
    <r>
      <t xml:space="preserve">• A </t>
    </r>
    <r>
      <rPr>
        <sz val="11"/>
        <rFont val="Calibri"/>
        <family val="2"/>
        <scheme val="minor"/>
      </rPr>
      <t xml:space="preserve">Progress Report </t>
    </r>
    <r>
      <rPr>
        <sz val="11"/>
        <color theme="1"/>
        <rFont val="Calibri"/>
        <family val="2"/>
        <scheme val="minor"/>
      </rPr>
      <t>must be completed with each claim detailing the progress of the project.</t>
    </r>
  </si>
  <si>
    <r>
      <rPr>
        <sz val="12"/>
        <rFont val="Calibri"/>
        <family val="2"/>
        <scheme val="minor"/>
      </rPr>
      <t xml:space="preserve">• Only use the current Progress Report template downloded from </t>
    </r>
    <r>
      <rPr>
        <u/>
        <sz val="12"/>
        <color theme="10"/>
        <rFont val="Calibri"/>
        <family val="2"/>
        <scheme val="minor"/>
      </rPr>
      <t>our website</t>
    </r>
    <r>
      <rPr>
        <sz val="12"/>
        <rFont val="Calibri"/>
        <family val="2"/>
        <scheme val="minor"/>
      </rPr>
      <t>. Progress Reports not on the appropriate template will be returned, which will delay payment of your grant.</t>
    </r>
  </si>
  <si>
    <t>Submitting a claim</t>
  </si>
  <si>
    <t>•  Print, sign, scan (or DocuSign) the Director's Statement.</t>
  </si>
  <si>
    <r>
      <t xml:space="preserve">•  Submit the required documentation as per Step 3 </t>
    </r>
    <r>
      <rPr>
        <u/>
        <sz val="12"/>
        <color rgb="FF0570C0"/>
        <rFont val="Calibri"/>
        <family val="2"/>
        <scheme val="minor"/>
      </rPr>
      <t>here</t>
    </r>
    <r>
      <rPr>
        <sz val="12"/>
        <rFont val="Calibri"/>
        <family val="2"/>
        <scheme val="minor"/>
      </rPr>
      <t>.</t>
    </r>
  </si>
  <si>
    <t xml:space="preserve"> Å</t>
  </si>
  <si>
    <t>Company Name:</t>
  </si>
  <si>
    <t>EI Project Number:</t>
  </si>
  <si>
    <r>
      <t xml:space="preserve">Which claim is this? </t>
    </r>
    <r>
      <rPr>
        <b/>
        <i/>
        <sz val="10"/>
        <color theme="2" tint="-0.249977111117893"/>
        <rFont val="Arial"/>
        <family val="2"/>
      </rPr>
      <t>(1, 2, 3, etc.)</t>
    </r>
  </si>
  <si>
    <t>Date of Letter of Offer:</t>
  </si>
  <si>
    <t>Cost calculation basis:</t>
  </si>
  <si>
    <t>Project Start Date:</t>
  </si>
  <si>
    <t>Final Claim Date:</t>
  </si>
  <si>
    <r>
      <t xml:space="preserve">Is this your FINAL CLAIM? </t>
    </r>
    <r>
      <rPr>
        <b/>
        <i/>
        <sz val="10"/>
        <color theme="2" tint="-0.249977111117893"/>
        <rFont val="Arial"/>
        <family val="2"/>
      </rPr>
      <t>(Yes/No)</t>
    </r>
  </si>
  <si>
    <t>Details of person responsible for this claim.</t>
  </si>
  <si>
    <t>This person shall have the authority to share all documentation relating to the financial aspects of this claim.</t>
  </si>
  <si>
    <t>Name:</t>
  </si>
  <si>
    <t>Email Address:</t>
  </si>
  <si>
    <t>Contact Number:</t>
  </si>
  <si>
    <r>
      <t xml:space="preserve">Mandatory for </t>
    </r>
    <r>
      <rPr>
        <b/>
        <u/>
        <sz val="10"/>
        <rFont val="Arial"/>
        <family val="2"/>
      </rPr>
      <t>all</t>
    </r>
    <r>
      <rPr>
        <b/>
        <sz val="10"/>
        <rFont val="Arial"/>
        <family val="2"/>
      </rPr>
      <t xml:space="preserve"> claims</t>
    </r>
  </si>
  <si>
    <t>The Items below must be submitted with your claim</t>
  </si>
  <si>
    <t>Items included in this Claim</t>
  </si>
  <si>
    <t>Claimed Items</t>
  </si>
  <si>
    <r>
      <t xml:space="preserve">An itemised list of line-items for which you are claiming support against.  All items claimed must have been fully paid for by the "Company" (as defined in the Contract).
This itemised list of line-items is entered in the </t>
    </r>
    <r>
      <rPr>
        <b/>
        <sz val="10"/>
        <color theme="1"/>
        <rFont val="Arial"/>
        <family val="2"/>
      </rPr>
      <t>relevant tabs (below)</t>
    </r>
    <r>
      <rPr>
        <sz val="10"/>
        <color theme="1"/>
        <rFont val="Arial"/>
        <family val="2"/>
      </rPr>
      <t xml:space="preserve"> of this file.</t>
    </r>
  </si>
  <si>
    <t>Please confirm…</t>
  </si>
  <si>
    <t>Director Statement</t>
  </si>
  <si>
    <t>The expenditure details from the claim form tab will be copied across to the Director Statement tab. 
The Director Statement must be signed by the Managing Director or two Directors.
Please print the Director Statement on company headed paper, sign, scan and email back with the claim.  DocuSign is also acceptable here.</t>
  </si>
  <si>
    <t>Grantee Company 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</si>
  <si>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</si>
  <si>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</si>
  <si>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</si>
  <si>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Bank Details</t>
  </si>
  <si>
    <t>Enterprise Ireland makes all payments by Electronic Fund Transfer (EFT).
Bank details are required if;
•  it is the first time to submit a claim,
•  the existing Grantee Company EFT details have changed, or,
•  if the Grantee Company have not verified their Bank Details to us within the last 2 years.
If EFT details are required to be submitted to Enterprise Ireland, please email:</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</si>
  <si>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</si>
  <si>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</si>
  <si>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r>
      <t xml:space="preserve">The relevant Progress Report document must be completed &amp; submitted for </t>
    </r>
    <r>
      <rPr>
        <b/>
        <u/>
        <sz val="10"/>
        <color rgb="FF000000"/>
        <rFont val="Arial"/>
        <family val="2"/>
      </rPr>
      <t>all</t>
    </r>
    <r>
      <rPr>
        <sz val="10"/>
        <color rgb="FF000000"/>
        <rFont val="Arial"/>
        <family val="2"/>
      </rPr>
      <t xml:space="preserve"> claims.  This template can be found on the relevant section of:</t>
    </r>
  </si>
  <si>
    <t>Note:  Progress Reports not using the relevant template will be returned!</t>
  </si>
  <si>
    <t>Timesheets</t>
  </si>
  <si>
    <r>
      <t xml:space="preserve">Please ensure timesheets are completed for each employee claimed under </t>
    </r>
    <r>
      <rPr>
        <b/>
        <sz val="10"/>
        <color rgb="FF000000"/>
        <rFont val="Arial"/>
        <family val="2"/>
      </rPr>
      <t>Salaries</t>
    </r>
    <r>
      <rPr>
        <sz val="10"/>
        <color rgb="FF000000"/>
        <rFont val="Arial"/>
        <family val="2"/>
      </rPr>
      <t xml:space="preserve">.  Timesheets (i.e. the Excel file and the signed summary declarations (if using the prescribed Enterprise Ireland timesheet template)) must now be included as part of your grant claim.	</t>
    </r>
  </si>
  <si>
    <t>Independent Accountant’s Report</t>
  </si>
  <si>
    <t>All claims in respect of grants approved in excess of €400,000 must be certified by an Independent Accountant.  Included with claim, if applicable.</t>
  </si>
  <si>
    <t>Project No:</t>
  </si>
  <si>
    <t>Salaries &amp; Overheads</t>
  </si>
  <si>
    <t>Calculations (optional) - insert Gross figure and select the Daily Rates.  Copy (Ctrl+C) and paste (Paste special --&gt; Paste Values) to the Daily Rate column (left)</t>
  </si>
  <si>
    <r>
      <t xml:space="preserve">Employees claimed under Salaries must be on the payroll of the company named in your Letter of Offer.  Employees of other companies </t>
    </r>
    <r>
      <rPr>
        <b/>
        <i/>
        <sz val="9"/>
        <color theme="1"/>
        <rFont val="Calibri"/>
        <family val="2"/>
        <scheme val="minor"/>
      </rPr>
      <t>may</t>
    </r>
    <r>
      <rPr>
        <b/>
        <sz val="9"/>
        <color theme="1"/>
        <rFont val="Calibri"/>
        <family val="2"/>
        <scheme val="minor"/>
      </rPr>
      <t xml:space="preserve"> be eligible under Consultancy Fees.</t>
    </r>
  </si>
  <si>
    <t>Letter of Offer date:</t>
  </si>
  <si>
    <t>(automatically copied from Checklist)</t>
  </si>
  <si>
    <t>The table below is aimed at assisting in calculating the Daily Rates.</t>
  </si>
  <si>
    <t>Differences between employees listed in your original Application Form and this Claim Form may require an explanation during the Inspection process. Any differences may be disallowed.</t>
  </si>
  <si>
    <r>
      <t xml:space="preserve">Ideally, one verifiable rate per employee should be used, e.g. the lowest rate in the claim period.  </t>
    </r>
    <r>
      <rPr>
        <u/>
        <sz val="11"/>
        <color rgb="FF0070C0"/>
        <rFont val="Calibri"/>
        <family val="2"/>
        <scheme val="minor"/>
      </rPr>
      <t>Do not use</t>
    </r>
    <r>
      <rPr>
        <sz val="11"/>
        <color rgb="FF0070C0"/>
        <rFont val="Calibri"/>
        <family val="2"/>
        <scheme val="minor"/>
      </rPr>
      <t xml:space="preserve"> </t>
    </r>
    <r>
      <rPr>
        <i/>
        <sz val="11"/>
        <color rgb="FF0070C0"/>
        <rFont val="Calibri"/>
        <family val="2"/>
        <scheme val="minor"/>
      </rPr>
      <t>average</t>
    </r>
    <r>
      <rPr>
        <sz val="11"/>
        <color rgb="FF0070C0"/>
        <rFont val="Calibri"/>
        <family val="2"/>
        <scheme val="minor"/>
      </rPr>
      <t xml:space="preserve"> salary rates.</t>
    </r>
  </si>
  <si>
    <t>Only the base salary may be counted (excluding Employer's PRSI, bonuses, pensions or any other payments).</t>
  </si>
  <si>
    <t>Overheads:</t>
  </si>
  <si>
    <t>Omitting mandatory information will result in the claim being returned unpaid.</t>
  </si>
  <si>
    <t>Claim start:</t>
  </si>
  <si>
    <t>(you may overwrite the examples shown below)</t>
  </si>
  <si>
    <t>Only claim expenditure incurred in categories approved in your Letter of Offer!</t>
  </si>
  <si>
    <t>Claim end:</t>
  </si>
  <si>
    <t>*Type field is only valid for Letters of Offer dated on or after 01/01/2024.  Consult your Application and your Letter of Offer for details.</t>
  </si>
  <si>
    <r>
      <t xml:space="preserve">**Location of employee refers to the country where this employee was located </t>
    </r>
    <r>
      <rPr>
        <b/>
        <u/>
        <sz val="9"/>
        <color theme="1"/>
        <rFont val="Calibri"/>
        <family val="2"/>
        <scheme val="minor"/>
      </rPr>
      <t>during this claim period</t>
    </r>
    <r>
      <rPr>
        <b/>
        <sz val="9"/>
        <color theme="1"/>
        <rFont val="Calibri"/>
        <family val="2"/>
        <scheme val="minor"/>
      </rPr>
      <t>.</t>
    </r>
  </si>
  <si>
    <t>Total Salaries:</t>
  </si>
  <si>
    <t>***Reduced Hours refers to employees whose normal working week is shorter than 39hrs.  This should be reflected in the EI Timesheet Template.</t>
  </si>
  <si>
    <r>
      <t>Employee Number</t>
    </r>
    <r>
      <rPr>
        <b/>
        <i/>
        <sz val="9"/>
        <color theme="6" tint="0.39997558519241921"/>
        <rFont val="Calibri"/>
        <family val="2"/>
        <scheme val="minor"/>
      </rPr>
      <t xml:space="preserve"> </t>
    </r>
    <r>
      <rPr>
        <b/>
        <i/>
        <sz val="9"/>
        <color theme="1" tint="0.34998626667073579"/>
        <rFont val="Calibri"/>
        <family val="2"/>
        <scheme val="minor"/>
      </rPr>
      <t>(optional)</t>
    </r>
  </si>
  <si>
    <r>
      <t xml:space="preserve">Employee Name
</t>
    </r>
    <r>
      <rPr>
        <b/>
        <sz val="9"/>
        <color theme="1" tint="0.34998626667073579"/>
        <rFont val="Calibri"/>
        <family val="2"/>
        <scheme val="minor"/>
      </rPr>
      <t>(mandatory)</t>
    </r>
  </si>
  <si>
    <r>
      <t xml:space="preserve">Job Title
</t>
    </r>
    <r>
      <rPr>
        <b/>
        <sz val="9"/>
        <color theme="1" tint="0.34998626667073579"/>
        <rFont val="Calibri"/>
        <family val="2"/>
        <scheme val="minor"/>
      </rPr>
      <t>(mandatory)</t>
    </r>
  </si>
  <si>
    <r>
      <t xml:space="preserve">Type*
</t>
    </r>
    <r>
      <rPr>
        <b/>
        <sz val="9"/>
        <color theme="1" tint="0.34998626667073579"/>
        <rFont val="Calibri"/>
        <family val="2"/>
        <scheme val="minor"/>
      </rPr>
      <t>(mandatory, when applicable)</t>
    </r>
  </si>
  <si>
    <r>
      <t xml:space="preserve">Location** of employee (Country)
</t>
    </r>
    <r>
      <rPr>
        <b/>
        <sz val="9"/>
        <color theme="1" tint="0.34998626667073579"/>
        <rFont val="Calibri"/>
        <family val="2"/>
        <scheme val="minor"/>
      </rPr>
      <t>(mandatory)</t>
    </r>
  </si>
  <si>
    <r>
      <t xml:space="preserve">Days Claimed
</t>
    </r>
    <r>
      <rPr>
        <b/>
        <sz val="9"/>
        <color theme="1" tint="0.34998626667073579"/>
        <rFont val="Calibri"/>
        <family val="2"/>
        <scheme val="minor"/>
      </rPr>
      <t>(mandatory)</t>
    </r>
  </si>
  <si>
    <r>
      <rPr>
        <b/>
        <sz val="11"/>
        <color theme="4" tint="-0.249977111117893"/>
        <rFont val="Calibri"/>
        <family val="2"/>
        <scheme val="minor"/>
      </rPr>
      <t>(see table --&gt;)</t>
    </r>
    <r>
      <rPr>
        <b/>
        <sz val="11"/>
        <color theme="1"/>
        <rFont val="Calibri"/>
        <family val="2"/>
        <scheme val="minor"/>
      </rPr>
      <t xml:space="preserve">
Daily Rate
</t>
    </r>
    <r>
      <rPr>
        <b/>
        <sz val="9"/>
        <color theme="1" tint="0.34998626667073579"/>
        <rFont val="Calibri"/>
        <family val="2"/>
        <scheme val="minor"/>
      </rPr>
      <t>(mandatory)</t>
    </r>
  </si>
  <si>
    <r>
      <t xml:space="preserve">Salary Frequency
</t>
    </r>
    <r>
      <rPr>
        <b/>
        <sz val="9"/>
        <color theme="1" tint="0.34998626667073579"/>
        <rFont val="Calibri"/>
        <family val="2"/>
        <scheme val="minor"/>
      </rPr>
      <t>(mandatory)</t>
    </r>
  </si>
  <si>
    <r>
      <t xml:space="preserve">Reduced Hours?***
</t>
    </r>
    <r>
      <rPr>
        <b/>
        <sz val="9"/>
        <color theme="1" tint="0.34998626667073579"/>
        <rFont val="Calibri"/>
        <family val="2"/>
        <scheme val="minor"/>
      </rPr>
      <t>(mandatory)</t>
    </r>
  </si>
  <si>
    <t>Salary Amount Claimed</t>
  </si>
  <si>
    <t>Employee Name</t>
  </si>
  <si>
    <r>
      <rPr>
        <b/>
        <sz val="8"/>
        <color theme="1"/>
        <rFont val="Calibri"/>
        <family val="2"/>
        <scheme val="minor"/>
      </rPr>
      <t xml:space="preserve">(select salary frequency on the main table)
</t>
    </r>
    <r>
      <rPr>
        <b/>
        <sz val="10"/>
        <color theme="1"/>
        <rFont val="Calibri"/>
        <family val="2"/>
        <scheme val="minor"/>
      </rPr>
      <t xml:space="preserve">
Weekly/Fortnightly/Monthly Gross
(as per payslip)</t>
    </r>
  </si>
  <si>
    <t>Maximum Daily Rate claimable</t>
  </si>
  <si>
    <t>M (monthly)</t>
  </si>
  <si>
    <t>e.g. Joe Bloggs</t>
  </si>
  <si>
    <t>e.g. Jane Doe</t>
  </si>
  <si>
    <t>Consultancy Fees</t>
  </si>
  <si>
    <r>
      <t xml:space="preserve">The allowable daily rates for Consultants is given in the Letter of Offer.  The Daily rate is to be inclusive of Consultant's time </t>
    </r>
    <r>
      <rPr>
        <b/>
        <u/>
        <sz val="9"/>
        <color theme="1"/>
        <rFont val="Calibri"/>
        <family val="2"/>
        <scheme val="minor"/>
      </rPr>
      <t>and all associated travel, subsistence and out of pocket expenses</t>
    </r>
    <r>
      <rPr>
        <b/>
        <sz val="9"/>
        <color theme="1"/>
        <rFont val="Calibri"/>
        <family val="2"/>
        <scheme val="minor"/>
      </rPr>
      <t>.</t>
    </r>
  </si>
  <si>
    <r>
      <t xml:space="preserve">Consultancy Invoices </t>
    </r>
    <r>
      <rPr>
        <b/>
        <u/>
        <sz val="9"/>
        <color theme="1"/>
        <rFont val="Calibri"/>
        <family val="2"/>
        <scheme val="minor"/>
      </rPr>
      <t>must</t>
    </r>
    <r>
      <rPr>
        <b/>
        <sz val="9"/>
        <color theme="1"/>
        <rFont val="Calibri"/>
        <family val="2"/>
        <scheme val="minor"/>
      </rPr>
      <t xml:space="preserve"> be calculated as Rate per Day and No. of Days.  Each invoice must reference the funded project and must include time &amp; rate.</t>
    </r>
  </si>
  <si>
    <t>Differences between Consultancy Fees costs listed in your original Application Form and this Claim Form may require an explanation during the Inspection process. Any differences may be disallowed.</t>
  </si>
  <si>
    <t>All exchange rates must be as per Central Bank rates</t>
  </si>
  <si>
    <t>here.</t>
  </si>
  <si>
    <t>Total:</t>
  </si>
  <si>
    <r>
      <t xml:space="preserve">Fees
Item No.
</t>
    </r>
    <r>
      <rPr>
        <b/>
        <sz val="9"/>
        <color theme="1" tint="0.34998626667073579"/>
        <rFont val="Calibri"/>
        <family val="2"/>
        <scheme val="minor"/>
      </rPr>
      <t>(mandatory)</t>
    </r>
  </si>
  <si>
    <r>
      <t xml:space="preserve">Consultant/Service Provider Name
</t>
    </r>
    <r>
      <rPr>
        <b/>
        <sz val="9"/>
        <color theme="1" tint="0.34998626667073579"/>
        <rFont val="Calibri"/>
        <family val="2"/>
        <scheme val="minor"/>
      </rPr>
      <t>(mandatory)</t>
    </r>
  </si>
  <si>
    <r>
      <t xml:space="preserve">Role/Function
</t>
    </r>
    <r>
      <rPr>
        <b/>
        <sz val="9"/>
        <color theme="1" tint="0.34998626667073579"/>
        <rFont val="Calibri"/>
        <family val="2"/>
        <scheme val="minor"/>
      </rPr>
      <t>(mandatory)</t>
    </r>
  </si>
  <si>
    <r>
      <t xml:space="preserve">Consultant's Invoice No.
</t>
    </r>
    <r>
      <rPr>
        <b/>
        <sz val="9"/>
        <color theme="1" tint="0.34998626667073579"/>
        <rFont val="Calibri"/>
        <family val="2"/>
        <scheme val="minor"/>
      </rPr>
      <t>(mandatory)</t>
    </r>
  </si>
  <si>
    <r>
      <t xml:space="preserve">Invoice Date
</t>
    </r>
    <r>
      <rPr>
        <b/>
        <sz val="9"/>
        <color theme="1" tint="0.34998626667073579"/>
        <rFont val="Calibri"/>
        <family val="2"/>
        <scheme val="minor"/>
      </rPr>
      <t>(mandatory)</t>
    </r>
  </si>
  <si>
    <r>
      <t xml:space="preserve">No. of Days
</t>
    </r>
    <r>
      <rPr>
        <b/>
        <sz val="9"/>
        <color theme="1" tint="0.34998626667073579"/>
        <rFont val="Calibri"/>
        <family val="2"/>
        <scheme val="minor"/>
      </rPr>
      <t>(mandatory)</t>
    </r>
  </si>
  <si>
    <r>
      <t xml:space="preserve">Rate per Day
</t>
    </r>
    <r>
      <rPr>
        <b/>
        <sz val="9"/>
        <color theme="1" tint="0.34998626667073579"/>
        <rFont val="Calibri"/>
        <family val="2"/>
        <scheme val="minor"/>
      </rPr>
      <t>(mandatory)</t>
    </r>
  </si>
  <si>
    <t>Amount Claimed
(ex VAT)</t>
  </si>
  <si>
    <t>F1</t>
  </si>
  <si>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</si>
  <si>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</si>
  <si>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</si>
  <si>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</si>
  <si>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</si>
  <si>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</si>
  <si>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</si>
  <si>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</si>
  <si>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</si>
  <si>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</si>
  <si>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</si>
  <si>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</si>
  <si>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</si>
  <si>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</si>
  <si>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</si>
  <si>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</si>
  <si>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</si>
  <si>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</si>
  <si>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</si>
  <si>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</si>
  <si>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</si>
  <si>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</si>
  <si>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</si>
  <si>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</si>
  <si>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</si>
  <si>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</si>
  <si>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</si>
  <si>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</si>
  <si>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</si>
  <si>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</si>
  <si>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</si>
  <si>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</si>
  <si>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</si>
  <si>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</si>
  <si>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</si>
  <si>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</si>
  <si>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</si>
  <si>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</si>
  <si>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</si>
  <si>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</si>
  <si>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</si>
  <si>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</si>
  <si>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</si>
  <si>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</si>
  <si>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</si>
  <si>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</si>
  <si>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</si>
  <si>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</si>
  <si>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F50</t>
  </si>
  <si>
    <t>F51</t>
  </si>
  <si>
    <t>F52</t>
  </si>
  <si>
    <t>F53</t>
  </si>
  <si>
    <t>F54</t>
  </si>
  <si>
    <t>F55</t>
  </si>
  <si>
    <t>F56</t>
  </si>
  <si>
    <t>F57</t>
  </si>
  <si>
    <t>F58</t>
  </si>
  <si>
    <t>F59</t>
  </si>
  <si>
    <t>F60</t>
  </si>
  <si>
    <t>F61</t>
  </si>
  <si>
    <t>F62</t>
  </si>
  <si>
    <t>F63</t>
  </si>
  <si>
    <t>F64</t>
  </si>
  <si>
    <t>F65</t>
  </si>
  <si>
    <t>F66</t>
  </si>
  <si>
    <t>F67</t>
  </si>
  <si>
    <t>F68</t>
  </si>
  <si>
    <t>F69</t>
  </si>
  <si>
    <t>F70</t>
  </si>
  <si>
    <t>F71</t>
  </si>
  <si>
    <t>F72</t>
  </si>
  <si>
    <t>F73</t>
  </si>
  <si>
    <t>F74</t>
  </si>
  <si>
    <t>F75</t>
  </si>
  <si>
    <t>F76</t>
  </si>
  <si>
    <t>F77</t>
  </si>
  <si>
    <t>F78</t>
  </si>
  <si>
    <t>F79</t>
  </si>
  <si>
    <t>F80</t>
  </si>
  <si>
    <t>F81</t>
  </si>
  <si>
    <t>F82</t>
  </si>
  <si>
    <t>F83</t>
  </si>
  <si>
    <t>F84</t>
  </si>
  <si>
    <t>F85</t>
  </si>
  <si>
    <t>F86</t>
  </si>
  <si>
    <t>F87</t>
  </si>
  <si>
    <t>F88</t>
  </si>
  <si>
    <t>F89</t>
  </si>
  <si>
    <t>F90</t>
  </si>
  <si>
    <t>F91</t>
  </si>
  <si>
    <t>F92</t>
  </si>
  <si>
    <t>F93</t>
  </si>
  <si>
    <t>F94</t>
  </si>
  <si>
    <t>F95</t>
  </si>
  <si>
    <t>F96</t>
  </si>
  <si>
    <t>F97</t>
  </si>
  <si>
    <t>F98</t>
  </si>
  <si>
    <t>F99</t>
  </si>
  <si>
    <t>F100</t>
  </si>
  <si>
    <t>Contractual Research</t>
  </si>
  <si>
    <r>
      <t xml:space="preserve">Invoices </t>
    </r>
    <r>
      <rPr>
        <b/>
        <u/>
        <sz val="9"/>
        <color theme="1"/>
        <rFont val="Calibri"/>
        <family val="2"/>
        <scheme val="minor"/>
      </rPr>
      <t>must</t>
    </r>
    <r>
      <rPr>
        <b/>
        <sz val="9"/>
        <color theme="1"/>
        <rFont val="Calibri"/>
        <family val="2"/>
        <scheme val="minor"/>
      </rPr>
      <t xml:space="preserve"> be calculated as Rate per Day and No. of Days.  Each invoice must reference the funded project and must include time &amp; rate.</t>
    </r>
  </si>
  <si>
    <t>CR1</t>
  </si>
  <si>
    <t>CR2</t>
  </si>
  <si>
    <t>CR3</t>
  </si>
  <si>
    <t>CR4</t>
  </si>
  <si>
    <t>CR5</t>
  </si>
  <si>
    <t>CR6</t>
  </si>
  <si>
    <t>CR7</t>
  </si>
  <si>
    <t>CR8</t>
  </si>
  <si>
    <t>CR9</t>
  </si>
  <si>
    <t>CR10</t>
  </si>
  <si>
    <t>CR11</t>
  </si>
  <si>
    <t>CR12</t>
  </si>
  <si>
    <t>CR13</t>
  </si>
  <si>
    <t>CR14</t>
  </si>
  <si>
    <t>CR15</t>
  </si>
  <si>
    <t>CR16</t>
  </si>
  <si>
    <t>CR17</t>
  </si>
  <si>
    <t>CR18</t>
  </si>
  <si>
    <t>CR19</t>
  </si>
  <si>
    <t>CR20</t>
  </si>
  <si>
    <t>CR21</t>
  </si>
  <si>
    <t>CR22</t>
  </si>
  <si>
    <t>CR23</t>
  </si>
  <si>
    <t>CR24</t>
  </si>
  <si>
    <t>CR25</t>
  </si>
  <si>
    <t>CR26</t>
  </si>
  <si>
    <t>CR27</t>
  </si>
  <si>
    <t>CR28</t>
  </si>
  <si>
    <t>CR29</t>
  </si>
  <si>
    <t>CR30</t>
  </si>
  <si>
    <t>CR31</t>
  </si>
  <si>
    <t>CR32</t>
  </si>
  <si>
    <t>CR33</t>
  </si>
  <si>
    <t>CR34</t>
  </si>
  <si>
    <t>CR35</t>
  </si>
  <si>
    <t>CR36</t>
  </si>
  <si>
    <t>CR37</t>
  </si>
  <si>
    <t>CR38</t>
  </si>
  <si>
    <t>CR39</t>
  </si>
  <si>
    <t>CR40</t>
  </si>
  <si>
    <t>CR41</t>
  </si>
  <si>
    <t>CR42</t>
  </si>
  <si>
    <t>CR43</t>
  </si>
  <si>
    <t>CR44</t>
  </si>
  <si>
    <t>CR45</t>
  </si>
  <si>
    <t>CR46</t>
  </si>
  <si>
    <t>CR47</t>
  </si>
  <si>
    <t>CR48</t>
  </si>
  <si>
    <t>CR49</t>
  </si>
  <si>
    <t>CR50</t>
  </si>
  <si>
    <t>CR51</t>
  </si>
  <si>
    <t>CR52</t>
  </si>
  <si>
    <t>CR53</t>
  </si>
  <si>
    <t>CR54</t>
  </si>
  <si>
    <t>CR55</t>
  </si>
  <si>
    <t>CR56</t>
  </si>
  <si>
    <t>CR57</t>
  </si>
  <si>
    <t>CR58</t>
  </si>
  <si>
    <t>CR59</t>
  </si>
  <si>
    <t>CR60</t>
  </si>
  <si>
    <t>CR61</t>
  </si>
  <si>
    <t>CR62</t>
  </si>
  <si>
    <t>CR63</t>
  </si>
  <si>
    <t>CR64</t>
  </si>
  <si>
    <t>CR65</t>
  </si>
  <si>
    <t>CR66</t>
  </si>
  <si>
    <t>CR67</t>
  </si>
  <si>
    <t>CR68</t>
  </si>
  <si>
    <t>CR69</t>
  </si>
  <si>
    <t>CR70</t>
  </si>
  <si>
    <t>CR71</t>
  </si>
  <si>
    <t>CR72</t>
  </si>
  <si>
    <t>CR73</t>
  </si>
  <si>
    <t>CR74</t>
  </si>
  <si>
    <t>CR75</t>
  </si>
  <si>
    <t>CR76</t>
  </si>
  <si>
    <t>CR77</t>
  </si>
  <si>
    <t>CR78</t>
  </si>
  <si>
    <t>CR79</t>
  </si>
  <si>
    <t>CR80</t>
  </si>
  <si>
    <t>CR81</t>
  </si>
  <si>
    <t>CR82</t>
  </si>
  <si>
    <t>CR83</t>
  </si>
  <si>
    <t>CR84</t>
  </si>
  <si>
    <t>CR85</t>
  </si>
  <si>
    <t>CR86</t>
  </si>
  <si>
    <t>CR87</t>
  </si>
  <si>
    <t>CR88</t>
  </si>
  <si>
    <t>CR89</t>
  </si>
  <si>
    <t>CR90</t>
  </si>
  <si>
    <t>CR91</t>
  </si>
  <si>
    <t>CR92</t>
  </si>
  <si>
    <t>CR93</t>
  </si>
  <si>
    <t>CR94</t>
  </si>
  <si>
    <t>CR95</t>
  </si>
  <si>
    <t>CR96</t>
  </si>
  <si>
    <t>CR97</t>
  </si>
  <si>
    <t>CR98</t>
  </si>
  <si>
    <t>CR99</t>
  </si>
  <si>
    <t>CR100</t>
  </si>
  <si>
    <t>Clinical Trials</t>
  </si>
  <si>
    <t>This category may only include stages 1 to 3 and excludes costs for stage 4 trials as per your Application and any potential amendment in your Letter of Offer.</t>
  </si>
  <si>
    <t>Differences between Clinical Trials costs listed in your original Application Form and this Claim Form may require an explanation during the Inspection process. Any differences may be disallowed.</t>
  </si>
  <si>
    <t>Total</t>
  </si>
  <si>
    <r>
      <t xml:space="preserve">Provider's Invoice No.
</t>
    </r>
    <r>
      <rPr>
        <b/>
        <sz val="9"/>
        <color theme="1" tint="0.34998626667073579"/>
        <rFont val="Calibri"/>
        <family val="2"/>
        <scheme val="minor"/>
      </rPr>
      <t>(mandatory)</t>
    </r>
  </si>
  <si>
    <t>CT1</t>
  </si>
  <si>
    <t>CT2</t>
  </si>
  <si>
    <t>CT3</t>
  </si>
  <si>
    <t>CT4</t>
  </si>
  <si>
    <t>CT5</t>
  </si>
  <si>
    <t>CT6</t>
  </si>
  <si>
    <t>CT7</t>
  </si>
  <si>
    <t>CT8</t>
  </si>
  <si>
    <t>CT9</t>
  </si>
  <si>
    <t>CT10</t>
  </si>
  <si>
    <t>CT11</t>
  </si>
  <si>
    <t>CT12</t>
  </si>
  <si>
    <t>CT13</t>
  </si>
  <si>
    <t>CT14</t>
  </si>
  <si>
    <t>CT15</t>
  </si>
  <si>
    <t>CT16</t>
  </si>
  <si>
    <t>CT17</t>
  </si>
  <si>
    <t>CT18</t>
  </si>
  <si>
    <t>CT19</t>
  </si>
  <si>
    <t>CT20</t>
  </si>
  <si>
    <t>CT21</t>
  </si>
  <si>
    <t>CT22</t>
  </si>
  <si>
    <t>CT23</t>
  </si>
  <si>
    <t>CT24</t>
  </si>
  <si>
    <t>CT25</t>
  </si>
  <si>
    <t>CT26</t>
  </si>
  <si>
    <t>CT27</t>
  </si>
  <si>
    <t>CT28</t>
  </si>
  <si>
    <t>CT29</t>
  </si>
  <si>
    <t>CT30</t>
  </si>
  <si>
    <t>CT31</t>
  </si>
  <si>
    <t>CT32</t>
  </si>
  <si>
    <t>CT33</t>
  </si>
  <si>
    <t>CT34</t>
  </si>
  <si>
    <t>CT35</t>
  </si>
  <si>
    <t>CT36</t>
  </si>
  <si>
    <t>CT37</t>
  </si>
  <si>
    <t>CT38</t>
  </si>
  <si>
    <t>CT39</t>
  </si>
  <si>
    <t>CT40</t>
  </si>
  <si>
    <t>CT41</t>
  </si>
  <si>
    <t>CT42</t>
  </si>
  <si>
    <t>CT43</t>
  </si>
  <si>
    <t>CT44</t>
  </si>
  <si>
    <t>CT45</t>
  </si>
  <si>
    <t>CT46</t>
  </si>
  <si>
    <t>CT47</t>
  </si>
  <si>
    <t>CT48</t>
  </si>
  <si>
    <t>CT49</t>
  </si>
  <si>
    <t>CT50</t>
  </si>
  <si>
    <t>CT51</t>
  </si>
  <si>
    <t>CT52</t>
  </si>
  <si>
    <t>CT53</t>
  </si>
  <si>
    <t>CT54</t>
  </si>
  <si>
    <t>CT55</t>
  </si>
  <si>
    <t>CT56</t>
  </si>
  <si>
    <t>CT57</t>
  </si>
  <si>
    <t>CT58</t>
  </si>
  <si>
    <t>CT59</t>
  </si>
  <si>
    <t>CT60</t>
  </si>
  <si>
    <t>CT61</t>
  </si>
  <si>
    <t>CT62</t>
  </si>
  <si>
    <t>CT63</t>
  </si>
  <si>
    <t>CT64</t>
  </si>
  <si>
    <t>CT65</t>
  </si>
  <si>
    <t>CT66</t>
  </si>
  <si>
    <t>CT67</t>
  </si>
  <si>
    <t>CT68</t>
  </si>
  <si>
    <t>CT69</t>
  </si>
  <si>
    <t>CT70</t>
  </si>
  <si>
    <t>CT71</t>
  </si>
  <si>
    <t>CT72</t>
  </si>
  <si>
    <t>CT73</t>
  </si>
  <si>
    <t>CT74</t>
  </si>
  <si>
    <t>CT75</t>
  </si>
  <si>
    <t>CT76</t>
  </si>
  <si>
    <t>CT77</t>
  </si>
  <si>
    <t>CT78</t>
  </si>
  <si>
    <t>CT79</t>
  </si>
  <si>
    <t>CT80</t>
  </si>
  <si>
    <t>CT81</t>
  </si>
  <si>
    <t>CT82</t>
  </si>
  <si>
    <t>CT83</t>
  </si>
  <si>
    <t>CT84</t>
  </si>
  <si>
    <t>CT85</t>
  </si>
  <si>
    <t>CT86</t>
  </si>
  <si>
    <t>CT87</t>
  </si>
  <si>
    <t>CT88</t>
  </si>
  <si>
    <t>CT89</t>
  </si>
  <si>
    <t>CT90</t>
  </si>
  <si>
    <t>CT91</t>
  </si>
  <si>
    <t>CT92</t>
  </si>
  <si>
    <t>CT93</t>
  </si>
  <si>
    <t>CT94</t>
  </si>
  <si>
    <t>CT95</t>
  </si>
  <si>
    <t>CT96</t>
  </si>
  <si>
    <t>CT97</t>
  </si>
  <si>
    <t>CT98</t>
  </si>
  <si>
    <t>CT99</t>
  </si>
  <si>
    <t>CT100</t>
  </si>
  <si>
    <r>
      <t xml:space="preserve">The allowable daily rates for Consultants in given in the Letter of Offer.  The Daily rate is to be inclusive of Consultant's time </t>
    </r>
    <r>
      <rPr>
        <b/>
        <u/>
        <sz val="9"/>
        <rFont val="Calibri"/>
        <family val="2"/>
        <scheme val="minor"/>
      </rPr>
      <t>and all associated travel, subsistence and out of pocket expenses, where appropriate</t>
    </r>
    <r>
      <rPr>
        <b/>
        <sz val="9"/>
        <rFont val="Calibri"/>
        <family val="2"/>
        <scheme val="minor"/>
      </rPr>
      <t>.</t>
    </r>
  </si>
  <si>
    <r>
      <t xml:space="preserve">Certification Invoices </t>
    </r>
    <r>
      <rPr>
        <b/>
        <u/>
        <sz val="9"/>
        <rFont val="Calibri"/>
        <family val="2"/>
        <scheme val="minor"/>
      </rPr>
      <t>must</t>
    </r>
    <r>
      <rPr>
        <b/>
        <sz val="9"/>
        <rFont val="Calibri"/>
        <family val="2"/>
        <scheme val="minor"/>
      </rPr>
      <t xml:space="preserve"> be given or calculated as Rate per Day and No. of Days.</t>
    </r>
  </si>
  <si>
    <t>Differences between Certification Fees costs listed in your original Application Form and this Claim Form may require an explanation during the Inspection process. Any differences may be disallowed.</t>
  </si>
  <si>
    <r>
      <t xml:space="preserve">Name of Supplier
</t>
    </r>
    <r>
      <rPr>
        <b/>
        <sz val="9"/>
        <color theme="1" tint="0.34998626667073579"/>
        <rFont val="Calibri"/>
        <family val="2"/>
        <scheme val="minor"/>
      </rPr>
      <t>(mandatory)</t>
    </r>
  </si>
  <si>
    <r>
      <t xml:space="preserve">Description of Item
</t>
    </r>
    <r>
      <rPr>
        <b/>
        <sz val="10"/>
        <color theme="1"/>
        <rFont val="Calibri"/>
        <family val="2"/>
        <scheme val="minor"/>
      </rPr>
      <t>(general terms are not acceptable)</t>
    </r>
    <r>
      <rPr>
        <b/>
        <sz val="11"/>
        <color theme="1"/>
        <rFont val="Calibri"/>
        <family val="2"/>
        <scheme val="minor"/>
      </rPr>
      <t xml:space="preserve">
</t>
    </r>
    <r>
      <rPr>
        <b/>
        <sz val="9"/>
        <color theme="1" tint="0.34998626667073579"/>
        <rFont val="Calibri"/>
        <family val="2"/>
        <scheme val="minor"/>
      </rPr>
      <t>(mandatory)</t>
    </r>
  </si>
  <si>
    <r>
      <t xml:space="preserve">Provider's Invoice Number
</t>
    </r>
    <r>
      <rPr>
        <b/>
        <sz val="9"/>
        <color theme="1" tint="0.34998626667073579"/>
        <rFont val="Calibri"/>
        <family val="2"/>
        <scheme val="minor"/>
      </rPr>
      <t>(mandatory)</t>
    </r>
  </si>
  <si>
    <t>Amount being claimed 
(ex VAT)</t>
  </si>
  <si>
    <t>CF1</t>
  </si>
  <si>
    <t>CF2</t>
  </si>
  <si>
    <t>CF3</t>
  </si>
  <si>
    <t>CF4</t>
  </si>
  <si>
    <t>CF5</t>
  </si>
  <si>
    <t>CF6</t>
  </si>
  <si>
    <t>CF7</t>
  </si>
  <si>
    <t>CF8</t>
  </si>
  <si>
    <t>CF9</t>
  </si>
  <si>
    <t>CF10</t>
  </si>
  <si>
    <t>CF11</t>
  </si>
  <si>
    <t>CF12</t>
  </si>
  <si>
    <t>CF13</t>
  </si>
  <si>
    <t>CF14</t>
  </si>
  <si>
    <t>CF15</t>
  </si>
  <si>
    <t>CF16</t>
  </si>
  <si>
    <t>CF17</t>
  </si>
  <si>
    <t>CF18</t>
  </si>
  <si>
    <t>CF19</t>
  </si>
  <si>
    <t>CF20</t>
  </si>
  <si>
    <t>CF21</t>
  </si>
  <si>
    <t>CF22</t>
  </si>
  <si>
    <t>CF23</t>
  </si>
  <si>
    <t>CF24</t>
  </si>
  <si>
    <t>CF25</t>
  </si>
  <si>
    <t>CF26</t>
  </si>
  <si>
    <t>CF27</t>
  </si>
  <si>
    <t>CF28</t>
  </si>
  <si>
    <t>CF29</t>
  </si>
  <si>
    <t>CF30</t>
  </si>
  <si>
    <t>CF31</t>
  </si>
  <si>
    <t>CF32</t>
  </si>
  <si>
    <t>CF33</t>
  </si>
  <si>
    <t>CF34</t>
  </si>
  <si>
    <t>CF35</t>
  </si>
  <si>
    <t>CF36</t>
  </si>
  <si>
    <t>CF37</t>
  </si>
  <si>
    <t>CF38</t>
  </si>
  <si>
    <t>CF39</t>
  </si>
  <si>
    <t>CF40</t>
  </si>
  <si>
    <t>CF41</t>
  </si>
  <si>
    <t>CF42</t>
  </si>
  <si>
    <t>CF43</t>
  </si>
  <si>
    <t>CF44</t>
  </si>
  <si>
    <t>CF45</t>
  </si>
  <si>
    <t>CF46</t>
  </si>
  <si>
    <t>CF47</t>
  </si>
  <si>
    <t>CF48</t>
  </si>
  <si>
    <t>CF49</t>
  </si>
  <si>
    <t>CF50</t>
  </si>
  <si>
    <t>CF51</t>
  </si>
  <si>
    <t>CF52</t>
  </si>
  <si>
    <t>CF53</t>
  </si>
  <si>
    <t>CF54</t>
  </si>
  <si>
    <t>CF55</t>
  </si>
  <si>
    <t>CF56</t>
  </si>
  <si>
    <t>CF57</t>
  </si>
  <si>
    <t>CF58</t>
  </si>
  <si>
    <t>CF59</t>
  </si>
  <si>
    <t>CF60</t>
  </si>
  <si>
    <t>CF61</t>
  </si>
  <si>
    <t>CF62</t>
  </si>
  <si>
    <t>CF63</t>
  </si>
  <si>
    <t>CF64</t>
  </si>
  <si>
    <t>CF65</t>
  </si>
  <si>
    <t>CF66</t>
  </si>
  <si>
    <t>CF67</t>
  </si>
  <si>
    <t>CF68</t>
  </si>
  <si>
    <t>CF69</t>
  </si>
  <si>
    <t>CF70</t>
  </si>
  <si>
    <t>CF71</t>
  </si>
  <si>
    <t>CF72</t>
  </si>
  <si>
    <t>CF73</t>
  </si>
  <si>
    <t>CF74</t>
  </si>
  <si>
    <t>CF75</t>
  </si>
  <si>
    <t>CF76</t>
  </si>
  <si>
    <t>CF77</t>
  </si>
  <si>
    <t>CF78</t>
  </si>
  <si>
    <t>CF79</t>
  </si>
  <si>
    <t>CF80</t>
  </si>
  <si>
    <t>CF81</t>
  </si>
  <si>
    <t>CF82</t>
  </si>
  <si>
    <t>CF83</t>
  </si>
  <si>
    <t>CF84</t>
  </si>
  <si>
    <t>CF85</t>
  </si>
  <si>
    <t>CF86</t>
  </si>
  <si>
    <t>CF87</t>
  </si>
  <si>
    <t>CF88</t>
  </si>
  <si>
    <t>CF89</t>
  </si>
  <si>
    <t>CF90</t>
  </si>
  <si>
    <t>CF91</t>
  </si>
  <si>
    <t>CF92</t>
  </si>
  <si>
    <t>CF93</t>
  </si>
  <si>
    <t>CF94</t>
  </si>
  <si>
    <t>CF95</t>
  </si>
  <si>
    <t>CF96</t>
  </si>
  <si>
    <t>CF97</t>
  </si>
  <si>
    <t>CF98</t>
  </si>
  <si>
    <t>CF99</t>
  </si>
  <si>
    <t>CF100</t>
  </si>
  <si>
    <t>Your attention is drawn to Clauses 1.4 and 2.2 of your Letter of Offer regarding Patenting and Patenting Consultants.</t>
  </si>
  <si>
    <r>
      <t xml:space="preserve">Patent Invoices </t>
    </r>
    <r>
      <rPr>
        <b/>
        <u/>
        <sz val="9"/>
        <color theme="1"/>
        <rFont val="Calibri"/>
        <family val="2"/>
        <scheme val="minor"/>
      </rPr>
      <t>must</t>
    </r>
    <r>
      <rPr>
        <b/>
        <sz val="9"/>
        <color theme="1"/>
        <rFont val="Calibri"/>
        <family val="2"/>
        <scheme val="minor"/>
      </rPr>
      <t xml:space="preserve"> be calculated as Rate per Day and No. of Days.  Each invoice must reference the funded project and must include time &amp; rate.</t>
    </r>
  </si>
  <si>
    <r>
      <t xml:space="preserve">Patent
Item No.
</t>
    </r>
    <r>
      <rPr>
        <b/>
        <sz val="9"/>
        <color theme="1" tint="0.34998626667073579"/>
        <rFont val="Calibri"/>
        <family val="2"/>
        <scheme val="minor"/>
      </rPr>
      <t>(mandatory)</t>
    </r>
  </si>
  <si>
    <r>
      <t xml:space="preserve">Description of invoice
</t>
    </r>
    <r>
      <rPr>
        <b/>
        <sz val="9"/>
        <color theme="1" tint="0.34998626667073579"/>
        <rFont val="Calibri"/>
        <family val="2"/>
        <scheme val="minor"/>
      </rPr>
      <t>(mandatory)</t>
    </r>
  </si>
  <si>
    <r>
      <t xml:space="preserve">Invoice Number
</t>
    </r>
    <r>
      <rPr>
        <b/>
        <sz val="9"/>
        <color theme="1" tint="0.34998626667073579"/>
        <rFont val="Calibri"/>
        <family val="2"/>
        <scheme val="minor"/>
      </rPr>
      <t>(mandatory)</t>
    </r>
  </si>
  <si>
    <r>
      <t xml:space="preserve">Fixed Costs
</t>
    </r>
    <r>
      <rPr>
        <b/>
        <sz val="9"/>
        <color theme="1" tint="0.34998626667073579"/>
        <rFont val="Calibri"/>
        <family val="2"/>
        <scheme val="minor"/>
      </rPr>
      <t>(if applicable)</t>
    </r>
  </si>
  <si>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</si>
  <si>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</si>
  <si>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</si>
  <si>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</si>
  <si>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</si>
  <si>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</si>
  <si>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</si>
  <si>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</si>
  <si>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</si>
  <si>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</si>
  <si>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</si>
  <si>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</si>
  <si>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</si>
  <si>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</si>
  <si>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</si>
  <si>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</si>
  <si>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</si>
  <si>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</si>
  <si>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</si>
  <si>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</si>
  <si>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</si>
  <si>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</si>
  <si>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</si>
  <si>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</si>
  <si>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</si>
  <si>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</si>
  <si>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</si>
  <si>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</si>
  <si>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</si>
  <si>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</si>
  <si>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</si>
  <si>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Equipment Costs must be as per your Application including any amendments detailed in your Letter of Offer.  All unapproved costs will be disallowed.</t>
  </si>
  <si>
    <r>
      <t xml:space="preserve">General terms are not acceptable.  Items must be described sufficiently to enable a comparison with those approved.  </t>
    </r>
    <r>
      <rPr>
        <b/>
        <u/>
        <sz val="9"/>
        <rFont val="Calibri"/>
        <family val="2"/>
        <scheme val="minor"/>
      </rPr>
      <t>Any items not identifiable may be disallowed.</t>
    </r>
  </si>
  <si>
    <t>these figures should be taken directly from the Project Costs in your Application</t>
  </si>
  <si>
    <r>
      <t xml:space="preserve">Materials
Item No.
</t>
    </r>
    <r>
      <rPr>
        <b/>
        <sz val="9"/>
        <color theme="1" tint="0.34998626667073579"/>
        <rFont val="Calibri"/>
        <family val="2"/>
        <scheme val="minor"/>
      </rPr>
      <t>(mandatory)</t>
    </r>
  </si>
  <si>
    <r>
      <t xml:space="preserve">Supplier's Invoice Number
</t>
    </r>
    <r>
      <rPr>
        <b/>
        <sz val="9"/>
        <color theme="1" tint="0.34998626667073579"/>
        <rFont val="Calibri"/>
        <family val="2"/>
        <scheme val="minor"/>
      </rPr>
      <t>(mandatory)</t>
    </r>
  </si>
  <si>
    <r>
      <t xml:space="preserve">No. of units
</t>
    </r>
    <r>
      <rPr>
        <b/>
        <sz val="9"/>
        <color theme="1" tint="0.34998626667073579"/>
        <rFont val="Calibri"/>
        <family val="2"/>
        <scheme val="minor"/>
      </rPr>
      <t>(mandatory)</t>
    </r>
  </si>
  <si>
    <r>
      <t xml:space="preserve">Unit cost
</t>
    </r>
    <r>
      <rPr>
        <b/>
        <sz val="9"/>
        <color theme="1" tint="0.34998626667073579"/>
        <rFont val="Calibri"/>
        <family val="2"/>
        <scheme val="minor"/>
      </rPr>
      <t>(mandatory)</t>
    </r>
  </si>
  <si>
    <r>
      <t xml:space="preserve">Time used on project (months)
</t>
    </r>
    <r>
      <rPr>
        <b/>
        <sz val="9"/>
        <color theme="1" tint="0.34998626667073579"/>
        <rFont val="Calibri"/>
        <family val="2"/>
        <scheme val="minor"/>
      </rPr>
      <t>(mandatory)</t>
    </r>
  </si>
  <si>
    <r>
      <t xml:space="preserve">Depreciation Period (months)
</t>
    </r>
    <r>
      <rPr>
        <b/>
        <sz val="9"/>
        <color theme="1" tint="0.34998626667073579"/>
        <rFont val="Calibri"/>
        <family val="2"/>
        <scheme val="minor"/>
      </rPr>
      <t>(mandatory)</t>
    </r>
  </si>
  <si>
    <r>
      <t xml:space="preserve">Amount on invoice
(ex VAT)
</t>
    </r>
    <r>
      <rPr>
        <b/>
        <sz val="9"/>
        <color theme="1" tint="0.34998626667073579"/>
        <rFont val="Calibri"/>
        <family val="2"/>
        <scheme val="minor"/>
      </rPr>
      <t>(mandatory)</t>
    </r>
  </si>
  <si>
    <t>Depreciation Cost</t>
  </si>
  <si>
    <t>E1</t>
  </si>
  <si>
    <t>E2</t>
  </si>
  <si>
    <t>E3</t>
  </si>
  <si>
    <t>E4</t>
  </si>
  <si>
    <t>E5</t>
  </si>
  <si>
    <t>E6</t>
  </si>
  <si>
    <t>E7</t>
  </si>
  <si>
    <t>E8</t>
  </si>
  <si>
    <t>E9</t>
  </si>
  <si>
    <t>E10</t>
  </si>
  <si>
    <t>E11</t>
  </si>
  <si>
    <t>E12</t>
  </si>
  <si>
    <t>E13</t>
  </si>
  <si>
    <t>E14</t>
  </si>
  <si>
    <t>E15</t>
  </si>
  <si>
    <t>E16</t>
  </si>
  <si>
    <t>E17</t>
  </si>
  <si>
    <t>E18</t>
  </si>
  <si>
    <t>E19</t>
  </si>
  <si>
    <t>E20</t>
  </si>
  <si>
    <t>E21</t>
  </si>
  <si>
    <t>E22</t>
  </si>
  <si>
    <t>E23</t>
  </si>
  <si>
    <t>E24</t>
  </si>
  <si>
    <t>E25</t>
  </si>
  <si>
    <t>E26</t>
  </si>
  <si>
    <t>E27</t>
  </si>
  <si>
    <t>E28</t>
  </si>
  <si>
    <t>E29</t>
  </si>
  <si>
    <t>E30</t>
  </si>
  <si>
    <t>Each entry must be given an "Item No.".    Prototype materials, hire of equipment or facilities and other outstanding sundry costs wholly consumed by the project relating to building a prototype may be eligible.</t>
  </si>
  <si>
    <t>Differences between Material costs listed in your original Application Form and this Claim Form may require an explanation during the Inspection process.</t>
  </si>
  <si>
    <r>
      <t xml:space="preserve">Capital items/equipment costs such as laptops and servers are </t>
    </r>
    <r>
      <rPr>
        <b/>
        <u/>
        <sz val="9"/>
        <color theme="1"/>
        <rFont val="Calibri"/>
        <family val="2"/>
        <scheme val="minor"/>
      </rPr>
      <t>not</t>
    </r>
    <r>
      <rPr>
        <b/>
        <sz val="9"/>
        <color theme="1"/>
        <rFont val="Calibri"/>
        <family val="2"/>
        <scheme val="minor"/>
      </rPr>
      <t xml:space="preserve"> eligible under this category.</t>
    </r>
  </si>
  <si>
    <t>Where consultants/contractors were used in the prototype design/build, these costs should be claimed as Consultancy Fees.</t>
  </si>
  <si>
    <r>
      <t xml:space="preserve">Description of Item
</t>
    </r>
    <r>
      <rPr>
        <b/>
        <sz val="10"/>
        <color theme="1"/>
        <rFont val="Calibri"/>
        <family val="2"/>
        <scheme val="minor"/>
      </rPr>
      <t>(general terms are not acceptable)
(you must supply a full breakdown seperately if item is a Bill of Materials)</t>
    </r>
    <r>
      <rPr>
        <b/>
        <sz val="11"/>
        <color theme="1"/>
        <rFont val="Calibri"/>
        <family val="2"/>
        <scheme val="minor"/>
      </rPr>
      <t xml:space="preserve">
</t>
    </r>
    <r>
      <rPr>
        <b/>
        <sz val="9"/>
        <color theme="1" tint="0.34998626667073579"/>
        <rFont val="Calibri"/>
        <family val="2"/>
        <scheme val="minor"/>
      </rPr>
      <t>(mandatory)</t>
    </r>
  </si>
  <si>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</si>
  <si>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</si>
  <si>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</si>
  <si>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</si>
  <si>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</si>
  <si>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</si>
  <si>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</si>
  <si>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</si>
  <si>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</si>
  <si>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</si>
  <si>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</si>
  <si>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</si>
  <si>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</si>
  <si>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</si>
  <si>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</si>
  <si>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</si>
  <si>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</si>
  <si>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</si>
  <si>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</si>
  <si>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</si>
  <si>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</si>
  <si>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</si>
  <si>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</si>
  <si>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</si>
  <si>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</si>
  <si>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</si>
  <si>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</si>
  <si>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</si>
  <si>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</si>
  <si>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M30</t>
  </si>
  <si>
    <t>M31</t>
  </si>
  <si>
    <t>M32</t>
  </si>
  <si>
    <t>M33</t>
  </si>
  <si>
    <t>M34</t>
  </si>
  <si>
    <t>M35</t>
  </si>
  <si>
    <t>M36</t>
  </si>
  <si>
    <t>M37</t>
  </si>
  <si>
    <t>M38</t>
  </si>
  <si>
    <t>M39</t>
  </si>
  <si>
    <t>M40</t>
  </si>
  <si>
    <t>M41</t>
  </si>
  <si>
    <t>M42</t>
  </si>
  <si>
    <t>M43</t>
  </si>
  <si>
    <t>M44</t>
  </si>
  <si>
    <t>M45</t>
  </si>
  <si>
    <t>M46</t>
  </si>
  <si>
    <t>M47</t>
  </si>
  <si>
    <t>M48</t>
  </si>
  <si>
    <t>M49</t>
  </si>
  <si>
    <t>M50</t>
  </si>
  <si>
    <t>M51</t>
  </si>
  <si>
    <t>M52</t>
  </si>
  <si>
    <t>M53</t>
  </si>
  <si>
    <t>M54</t>
  </si>
  <si>
    <t>M55</t>
  </si>
  <si>
    <t>M56</t>
  </si>
  <si>
    <t>M57</t>
  </si>
  <si>
    <t>M58</t>
  </si>
  <si>
    <t>M59</t>
  </si>
  <si>
    <t>M60</t>
  </si>
  <si>
    <t>M61</t>
  </si>
  <si>
    <t>M62</t>
  </si>
  <si>
    <t>M63</t>
  </si>
  <si>
    <t>M64</t>
  </si>
  <si>
    <t>M65</t>
  </si>
  <si>
    <t>M66</t>
  </si>
  <si>
    <t>M67</t>
  </si>
  <si>
    <t>M68</t>
  </si>
  <si>
    <t>M69</t>
  </si>
  <si>
    <t>M70</t>
  </si>
  <si>
    <t>M71</t>
  </si>
  <si>
    <t>M72</t>
  </si>
  <si>
    <t>M73</t>
  </si>
  <si>
    <t>M74</t>
  </si>
  <si>
    <t>M75</t>
  </si>
  <si>
    <t>M76</t>
  </si>
  <si>
    <t>M77</t>
  </si>
  <si>
    <t>M78</t>
  </si>
  <si>
    <t>M79</t>
  </si>
  <si>
    <t>M80</t>
  </si>
  <si>
    <t>M81</t>
  </si>
  <si>
    <t>M82</t>
  </si>
  <si>
    <t>M83</t>
  </si>
  <si>
    <t>M84</t>
  </si>
  <si>
    <t>M85</t>
  </si>
  <si>
    <t>M86</t>
  </si>
  <si>
    <t>M87</t>
  </si>
  <si>
    <t>M88</t>
  </si>
  <si>
    <t>M89</t>
  </si>
  <si>
    <t>M90</t>
  </si>
  <si>
    <t>M91</t>
  </si>
  <si>
    <t>M92</t>
  </si>
  <si>
    <t>M93</t>
  </si>
  <si>
    <t>M94</t>
  </si>
  <si>
    <t>M95</t>
  </si>
  <si>
    <t>M96</t>
  </si>
  <si>
    <t>M97</t>
  </si>
  <si>
    <t>M98</t>
  </si>
  <si>
    <t>M99</t>
  </si>
  <si>
    <t>M100</t>
  </si>
  <si>
    <t>M101</t>
  </si>
  <si>
    <t>M102</t>
  </si>
  <si>
    <t>M103</t>
  </si>
  <si>
    <t>M104</t>
  </si>
  <si>
    <t>M105</t>
  </si>
  <si>
    <t>M106</t>
  </si>
  <si>
    <t>M107</t>
  </si>
  <si>
    <t>M108</t>
  </si>
  <si>
    <t>M109</t>
  </si>
  <si>
    <t>M110</t>
  </si>
  <si>
    <t>M111</t>
  </si>
  <si>
    <t>M112</t>
  </si>
  <si>
    <t>M113</t>
  </si>
  <si>
    <t>M114</t>
  </si>
  <si>
    <t>M115</t>
  </si>
  <si>
    <t>M116</t>
  </si>
  <si>
    <t>M117</t>
  </si>
  <si>
    <t>M118</t>
  </si>
  <si>
    <t>M119</t>
  </si>
  <si>
    <t>M120</t>
  </si>
  <si>
    <t>M121</t>
  </si>
  <si>
    <t>M122</t>
  </si>
  <si>
    <t>M123</t>
  </si>
  <si>
    <t>M124</t>
  </si>
  <si>
    <t>M125</t>
  </si>
  <si>
    <t>M126</t>
  </si>
  <si>
    <t>M127</t>
  </si>
  <si>
    <t>M128</t>
  </si>
  <si>
    <t>M129</t>
  </si>
  <si>
    <t>M130</t>
  </si>
  <si>
    <t>M131</t>
  </si>
  <si>
    <t>M132</t>
  </si>
  <si>
    <t>M133</t>
  </si>
  <si>
    <t>M134</t>
  </si>
  <si>
    <t>M135</t>
  </si>
  <si>
    <t>M136</t>
  </si>
  <si>
    <t>M137</t>
  </si>
  <si>
    <t>M138</t>
  </si>
  <si>
    <t>M139</t>
  </si>
  <si>
    <t>M140</t>
  </si>
  <si>
    <t>M141</t>
  </si>
  <si>
    <t>M142</t>
  </si>
  <si>
    <t>M143</t>
  </si>
  <si>
    <t>M144</t>
  </si>
  <si>
    <t>M145</t>
  </si>
  <si>
    <t>M146</t>
  </si>
  <si>
    <t>M147</t>
  </si>
  <si>
    <t>M148</t>
  </si>
  <si>
    <t>M149</t>
  </si>
  <si>
    <t>M150</t>
  </si>
  <si>
    <t>M151</t>
  </si>
  <si>
    <t>M152</t>
  </si>
  <si>
    <t>M153</t>
  </si>
  <si>
    <t>M154</t>
  </si>
  <si>
    <t>M155</t>
  </si>
  <si>
    <t>M156</t>
  </si>
  <si>
    <t>M157</t>
  </si>
  <si>
    <t>M158</t>
  </si>
  <si>
    <t>M159</t>
  </si>
  <si>
    <t>M160</t>
  </si>
  <si>
    <t>M161</t>
  </si>
  <si>
    <t>M162</t>
  </si>
  <si>
    <t>M163</t>
  </si>
  <si>
    <t>M164</t>
  </si>
  <si>
    <t>M165</t>
  </si>
  <si>
    <t>M166</t>
  </si>
  <si>
    <t>M167</t>
  </si>
  <si>
    <t>M168</t>
  </si>
  <si>
    <t>M169</t>
  </si>
  <si>
    <t>M170</t>
  </si>
  <si>
    <t>M171</t>
  </si>
  <si>
    <t>M172</t>
  </si>
  <si>
    <t>M173</t>
  </si>
  <si>
    <t>M174</t>
  </si>
  <si>
    <t>M175</t>
  </si>
  <si>
    <t>M176</t>
  </si>
  <si>
    <t>M177</t>
  </si>
  <si>
    <t>M178</t>
  </si>
  <si>
    <t>M179</t>
  </si>
  <si>
    <t>M180</t>
  </si>
  <si>
    <t>M181</t>
  </si>
  <si>
    <t>M182</t>
  </si>
  <si>
    <t>M183</t>
  </si>
  <si>
    <t>M184</t>
  </si>
  <si>
    <t>M185</t>
  </si>
  <si>
    <t>M186</t>
  </si>
  <si>
    <t>M187</t>
  </si>
  <si>
    <t>M188</t>
  </si>
  <si>
    <t>M189</t>
  </si>
  <si>
    <t>M190</t>
  </si>
  <si>
    <t>M191</t>
  </si>
  <si>
    <t>M192</t>
  </si>
  <si>
    <t>M193</t>
  </si>
  <si>
    <t>M194</t>
  </si>
  <si>
    <t>M195</t>
  </si>
  <si>
    <t>M196</t>
  </si>
  <si>
    <t>M197</t>
  </si>
  <si>
    <t>M198</t>
  </si>
  <si>
    <t>M199</t>
  </si>
  <si>
    <t>M200</t>
  </si>
  <si>
    <t>M201</t>
  </si>
  <si>
    <t>M202</t>
  </si>
  <si>
    <t>M203</t>
  </si>
  <si>
    <t>M204</t>
  </si>
  <si>
    <t>M205</t>
  </si>
  <si>
    <t>M206</t>
  </si>
  <si>
    <t>M207</t>
  </si>
  <si>
    <t>M208</t>
  </si>
  <si>
    <t>M209</t>
  </si>
  <si>
    <t>M210</t>
  </si>
  <si>
    <t>M211</t>
  </si>
  <si>
    <t>M212</t>
  </si>
  <si>
    <t>M213</t>
  </si>
  <si>
    <t>M214</t>
  </si>
  <si>
    <t>M215</t>
  </si>
  <si>
    <t>M216</t>
  </si>
  <si>
    <t>M217</t>
  </si>
  <si>
    <t>M218</t>
  </si>
  <si>
    <t>M219</t>
  </si>
  <si>
    <t>M220</t>
  </si>
  <si>
    <t>M221</t>
  </si>
  <si>
    <t>M222</t>
  </si>
  <si>
    <t>M223</t>
  </si>
  <si>
    <t>M224</t>
  </si>
  <si>
    <t>M225</t>
  </si>
  <si>
    <t>M226</t>
  </si>
  <si>
    <t>M227</t>
  </si>
  <si>
    <t>M228</t>
  </si>
  <si>
    <t>M229</t>
  </si>
  <si>
    <t>M230</t>
  </si>
  <si>
    <t>M231</t>
  </si>
  <si>
    <t>M232</t>
  </si>
  <si>
    <t>M233</t>
  </si>
  <si>
    <t>M234</t>
  </si>
  <si>
    <t>M235</t>
  </si>
  <si>
    <t>M236</t>
  </si>
  <si>
    <t>M237</t>
  </si>
  <si>
    <t>M238</t>
  </si>
  <si>
    <t>M239</t>
  </si>
  <si>
    <t>M240</t>
  </si>
  <si>
    <t>M241</t>
  </si>
  <si>
    <t>M242</t>
  </si>
  <si>
    <t>M243</t>
  </si>
  <si>
    <t>M244</t>
  </si>
  <si>
    <t>M245</t>
  </si>
  <si>
    <t>M246</t>
  </si>
  <si>
    <t>M247</t>
  </si>
  <si>
    <t>M248</t>
  </si>
  <si>
    <t>M249</t>
  </si>
  <si>
    <t>M250</t>
  </si>
  <si>
    <t>M251</t>
  </si>
  <si>
    <t>M252</t>
  </si>
  <si>
    <t>M253</t>
  </si>
  <si>
    <t>M254</t>
  </si>
  <si>
    <t>M255</t>
  </si>
  <si>
    <t>M256</t>
  </si>
  <si>
    <t>M257</t>
  </si>
  <si>
    <t>M258</t>
  </si>
  <si>
    <t>M259</t>
  </si>
  <si>
    <t>M260</t>
  </si>
  <si>
    <t>M261</t>
  </si>
  <si>
    <t>M262</t>
  </si>
  <si>
    <t>M263</t>
  </si>
  <si>
    <t>M264</t>
  </si>
  <si>
    <t>M265</t>
  </si>
  <si>
    <t>M266</t>
  </si>
  <si>
    <t>M267</t>
  </si>
  <si>
    <t>M268</t>
  </si>
  <si>
    <t>M269</t>
  </si>
  <si>
    <t>M270</t>
  </si>
  <si>
    <t>M271</t>
  </si>
  <si>
    <t>M272</t>
  </si>
  <si>
    <t>M273</t>
  </si>
  <si>
    <t>M274</t>
  </si>
  <si>
    <t>M275</t>
  </si>
  <si>
    <t>M276</t>
  </si>
  <si>
    <t>M277</t>
  </si>
  <si>
    <t>M278</t>
  </si>
  <si>
    <t>M279</t>
  </si>
  <si>
    <t>M280</t>
  </si>
  <si>
    <t>M281</t>
  </si>
  <si>
    <t>M282</t>
  </si>
  <si>
    <t>M283</t>
  </si>
  <si>
    <t>M284</t>
  </si>
  <si>
    <t>M285</t>
  </si>
  <si>
    <t>M286</t>
  </si>
  <si>
    <t>M287</t>
  </si>
  <si>
    <t>M288</t>
  </si>
  <si>
    <t>M289</t>
  </si>
  <si>
    <t>M290</t>
  </si>
  <si>
    <t>M291</t>
  </si>
  <si>
    <t>M292</t>
  </si>
  <si>
    <t>M293</t>
  </si>
  <si>
    <t>M294</t>
  </si>
  <si>
    <t>M295</t>
  </si>
  <si>
    <t>M296</t>
  </si>
  <si>
    <t>M297</t>
  </si>
  <si>
    <t>M298</t>
  </si>
  <si>
    <t>M299</t>
  </si>
  <si>
    <t>M300</t>
  </si>
  <si>
    <t>Travel &amp; Subsistence</t>
  </si>
  <si>
    <r>
      <t>The Allowable Travel &amp; subsistence Rates are given in your Letter of Offer.  [</t>
    </r>
    <r>
      <rPr>
        <b/>
        <i/>
        <sz val="9"/>
        <color theme="1"/>
        <rFont val="Calibri"/>
        <family val="2"/>
        <scheme val="minor"/>
      </rPr>
      <t>Economy</t>
    </r>
    <r>
      <rPr>
        <b/>
        <sz val="9"/>
        <color theme="1"/>
        <rFont val="Calibri"/>
        <family val="2"/>
        <scheme val="minor"/>
      </rPr>
      <t xml:space="preserve"> fares/car hire only, Mileage @€0.60/km, Subsistence* day rate (i.e. &gt;5hrs &lt;24hrs) = €60, Subsistence* for 24hr period = €150/day (within Ireland) or €200/day (Overseas)].  Travel tickets (e.g. email tickets) will be required later in the Inspection Process.</t>
    </r>
  </si>
  <si>
    <r>
      <t xml:space="preserve">*Subsistence rate includes out of pocket expenses including, hotels, meals, incidentials, etc.    Mileage rate is inclusive of fuel.   Mileage rate is </t>
    </r>
    <r>
      <rPr>
        <b/>
        <u/>
        <sz val="9"/>
        <color theme="1"/>
        <rFont val="Calibri"/>
        <family val="2"/>
        <scheme val="minor"/>
      </rPr>
      <t>not</t>
    </r>
    <r>
      <rPr>
        <b/>
        <sz val="9"/>
        <color theme="1"/>
        <rFont val="Calibri"/>
        <family val="2"/>
        <scheme val="minor"/>
      </rPr>
      <t xml:space="preserve"> valid for hired car.</t>
    </r>
  </si>
  <si>
    <t>*Subsistence can only apply where a person is absent on business at a location more than 20km (overnight 80km) from their work base.</t>
  </si>
  <si>
    <t>Only employees of the Company (as per your Letter of Offer) may be eligible Travel &amp; Subsistence costs.  Consultants' travel costs must be claimed as Consultancy Fees.</t>
  </si>
  <si>
    <t>Trip Information</t>
  </si>
  <si>
    <t>Enter mileage rate actually paid (if less than 60c):</t>
  </si>
  <si>
    <t>Related Subsistence for Each Trip</t>
  </si>
  <si>
    <r>
      <t xml:space="preserve">Travel
Item No.
</t>
    </r>
    <r>
      <rPr>
        <b/>
        <sz val="9"/>
        <color theme="1" tint="0.34998626667073579"/>
        <rFont val="Calibri"/>
        <family val="2"/>
        <scheme val="minor"/>
      </rPr>
      <t>(mandatory)</t>
    </r>
  </si>
  <si>
    <r>
      <t xml:space="preserve">Details of trip
Destination (From-To)
(include rationale for any mileage claimed)
</t>
    </r>
    <r>
      <rPr>
        <b/>
        <sz val="9"/>
        <color theme="1" tint="0.34998626667073579"/>
        <rFont val="Calibri"/>
        <family val="2"/>
        <scheme val="minor"/>
      </rPr>
      <t>(mandatory)</t>
    </r>
  </si>
  <si>
    <r>
      <t xml:space="preserve">Purpose of trip
</t>
    </r>
    <r>
      <rPr>
        <b/>
        <sz val="9"/>
        <color theme="1" tint="0.34998626667073579"/>
        <rFont val="Calibri"/>
        <family val="2"/>
        <scheme val="minor"/>
      </rPr>
      <t>(mandatory)</t>
    </r>
  </si>
  <si>
    <r>
      <t xml:space="preserve">Departure date </t>
    </r>
    <r>
      <rPr>
        <b/>
        <sz val="9"/>
        <color theme="1" tint="0.34998626667073579"/>
        <rFont val="Calibri"/>
        <family val="2"/>
        <scheme val="minor"/>
      </rPr>
      <t>(mandatory)</t>
    </r>
  </si>
  <si>
    <r>
      <t xml:space="preserve">Return date </t>
    </r>
    <r>
      <rPr>
        <b/>
        <sz val="9"/>
        <color theme="1" tint="0.34998626667073579"/>
        <rFont val="Calibri"/>
        <family val="2"/>
        <scheme val="minor"/>
      </rPr>
      <t>(mandatory)</t>
    </r>
  </si>
  <si>
    <r>
      <t xml:space="preserve">Travel tickets (€)
</t>
    </r>
    <r>
      <rPr>
        <b/>
        <sz val="9"/>
        <color theme="1" tint="0.34998626667073579"/>
        <rFont val="Calibri"/>
        <family val="2"/>
        <scheme val="minor"/>
      </rPr>
      <t>(mandatory, if applicable)</t>
    </r>
  </si>
  <si>
    <r>
      <t xml:space="preserve">Kilometers for this trip
</t>
    </r>
    <r>
      <rPr>
        <b/>
        <sz val="9"/>
        <color theme="1" tint="0.34998626667073579"/>
        <rFont val="Calibri"/>
        <family val="2"/>
        <scheme val="minor"/>
      </rPr>
      <t>(mandatory, if applicable)</t>
    </r>
  </si>
  <si>
    <r>
      <t xml:space="preserve">Mileage amount calculated
</t>
    </r>
    <r>
      <rPr>
        <b/>
        <sz val="9"/>
        <color theme="1" tint="0.34998626667073579"/>
        <rFont val="Calibri"/>
        <family val="2"/>
        <scheme val="minor"/>
      </rPr>
      <t>(mandatory, if applicable)</t>
    </r>
  </si>
  <si>
    <r>
      <t xml:space="preserve">Car hire
</t>
    </r>
    <r>
      <rPr>
        <b/>
        <sz val="9"/>
        <color theme="1" tint="0.34998626667073579"/>
        <rFont val="Calibri"/>
        <family val="2"/>
        <scheme val="minor"/>
      </rPr>
      <t>(mandatory, if applicable)</t>
    </r>
  </si>
  <si>
    <t>Costs Incurred</t>
  </si>
  <si>
    <r>
      <t xml:space="preserve">Number of days
</t>
    </r>
    <r>
      <rPr>
        <b/>
        <sz val="9"/>
        <color theme="1" tint="0.34998626667073579"/>
        <rFont val="Calibri"/>
        <family val="2"/>
        <scheme val="minor"/>
      </rPr>
      <t>(mandatory, if applicable)</t>
    </r>
  </si>
  <si>
    <r>
      <t xml:space="preserve">Max. Subsistence Rate
</t>
    </r>
    <r>
      <rPr>
        <b/>
        <sz val="9"/>
        <color theme="1" tint="0.34998626667073579"/>
        <rFont val="Calibri"/>
        <family val="2"/>
        <scheme val="minor"/>
      </rPr>
      <t>(mandatory, if applicable)</t>
    </r>
  </si>
  <si>
    <t>Subsistence</t>
  </si>
  <si>
    <t>T1</t>
  </si>
  <si>
    <t>e.g. DUB to London (98km Carlow to Dublin Airport) &lt;--overwrite this.</t>
  </si>
  <si>
    <t>T2</t>
  </si>
  <si>
    <t>T3</t>
  </si>
  <si>
    <t>T4</t>
  </si>
  <si>
    <t>T5</t>
  </si>
  <si>
    <t>T6</t>
  </si>
  <si>
    <t>T7</t>
  </si>
  <si>
    <t>T8</t>
  </si>
  <si>
    <t>T9</t>
  </si>
  <si>
    <t>T10</t>
  </si>
  <si>
    <t>T11</t>
  </si>
  <si>
    <t>T12</t>
  </si>
  <si>
    <t>T13</t>
  </si>
  <si>
    <t>T14</t>
  </si>
  <si>
    <t>T15</t>
  </si>
  <si>
    <t>T16</t>
  </si>
  <si>
    <t>T17</t>
  </si>
  <si>
    <t>T18</t>
  </si>
  <si>
    <t>T19</t>
  </si>
  <si>
    <t>T20</t>
  </si>
  <si>
    <t>T21</t>
  </si>
  <si>
    <t>T22</t>
  </si>
  <si>
    <t>T23</t>
  </si>
  <si>
    <t>T24</t>
  </si>
  <si>
    <t>T25</t>
  </si>
  <si>
    <t>T26</t>
  </si>
  <si>
    <t>T27</t>
  </si>
  <si>
    <t>T28</t>
  </si>
  <si>
    <t>T29</t>
  </si>
  <si>
    <t>T30</t>
  </si>
  <si>
    <t>T31</t>
  </si>
  <si>
    <t>T32</t>
  </si>
  <si>
    <t>T33</t>
  </si>
  <si>
    <t>T34</t>
  </si>
  <si>
    <t>T35</t>
  </si>
  <si>
    <t>T36</t>
  </si>
  <si>
    <t>T37</t>
  </si>
  <si>
    <t>T38</t>
  </si>
  <si>
    <t>T39</t>
  </si>
  <si>
    <t>T40</t>
  </si>
  <si>
    <t>T41</t>
  </si>
  <si>
    <t>T42</t>
  </si>
  <si>
    <t>T43</t>
  </si>
  <si>
    <t>T44</t>
  </si>
  <si>
    <t>T45</t>
  </si>
  <si>
    <t>T46</t>
  </si>
  <si>
    <t>T47</t>
  </si>
  <si>
    <t>T48</t>
  </si>
  <si>
    <t>T49</t>
  </si>
  <si>
    <t>T50</t>
  </si>
  <si>
    <t>T51</t>
  </si>
  <si>
    <t>T52</t>
  </si>
  <si>
    <t>T53</t>
  </si>
  <si>
    <t>T54</t>
  </si>
  <si>
    <t>T55</t>
  </si>
  <si>
    <t>T56</t>
  </si>
  <si>
    <t>T57</t>
  </si>
  <si>
    <t>T58</t>
  </si>
  <si>
    <t>T59</t>
  </si>
  <si>
    <t>T60</t>
  </si>
  <si>
    <t>T61</t>
  </si>
  <si>
    <t>T62</t>
  </si>
  <si>
    <t>T63</t>
  </si>
  <si>
    <t>T64</t>
  </si>
  <si>
    <t>T65</t>
  </si>
  <si>
    <t>T66</t>
  </si>
  <si>
    <t>T67</t>
  </si>
  <si>
    <t>T68</t>
  </si>
  <si>
    <t>T69</t>
  </si>
  <si>
    <t>T70</t>
  </si>
  <si>
    <t>T71</t>
  </si>
  <si>
    <t>T72</t>
  </si>
  <si>
    <t>T73</t>
  </si>
  <si>
    <t>T74</t>
  </si>
  <si>
    <t>T75</t>
  </si>
  <si>
    <t>T76</t>
  </si>
  <si>
    <t>T77</t>
  </si>
  <si>
    <t>T78</t>
  </si>
  <si>
    <t>T79</t>
  </si>
  <si>
    <t>T80</t>
  </si>
  <si>
    <t>T81</t>
  </si>
  <si>
    <t>T82</t>
  </si>
  <si>
    <t>T83</t>
  </si>
  <si>
    <t>T84</t>
  </si>
  <si>
    <t>T85</t>
  </si>
  <si>
    <t>T86</t>
  </si>
  <si>
    <t>T87</t>
  </si>
  <si>
    <t>T88</t>
  </si>
  <si>
    <t>T89</t>
  </si>
  <si>
    <t>T90</t>
  </si>
  <si>
    <t>T91</t>
  </si>
  <si>
    <t>T92</t>
  </si>
  <si>
    <t>T93</t>
  </si>
  <si>
    <t>T94</t>
  </si>
  <si>
    <t>T95</t>
  </si>
  <si>
    <t>T96</t>
  </si>
  <si>
    <t>T97</t>
  </si>
  <si>
    <t>T98</t>
  </si>
  <si>
    <t>T99</t>
  </si>
  <si>
    <t>T100</t>
  </si>
  <si>
    <t>T101</t>
  </si>
  <si>
    <t>T102</t>
  </si>
  <si>
    <t>T103</t>
  </si>
  <si>
    <t>T104</t>
  </si>
  <si>
    <t>T105</t>
  </si>
  <si>
    <t>T106</t>
  </si>
  <si>
    <t>Defined Overheads</t>
  </si>
  <si>
    <r>
      <t xml:space="preserve">Overheads which are wholly and exclusively incurred directly in the carrying on of the approved project and </t>
    </r>
    <r>
      <rPr>
        <b/>
        <u/>
        <sz val="9"/>
        <color theme="1"/>
        <rFont val="Calibri"/>
        <family val="2"/>
        <scheme val="minor"/>
      </rPr>
      <t>agreed at the time of application approval</t>
    </r>
    <r>
      <rPr>
        <b/>
        <sz val="9"/>
        <color theme="1"/>
        <rFont val="Calibri"/>
        <family val="2"/>
        <scheme val="minor"/>
      </rPr>
      <t xml:space="preserve"> may be eligible.</t>
    </r>
  </si>
  <si>
    <t>The eligible costs shall be supported by documentary evidence which shall be clear, specific and contemporary.</t>
  </si>
  <si>
    <t>The overheads shall be limited to a maximum of 20% of the eligible salary costs.</t>
  </si>
  <si>
    <t>Costs which are not wholly and exclusively incurred in the carrying on of the R&amp;D activity, including indirect overheads such as recruitment fees, insurance,</t>
  </si>
  <si>
    <r>
      <t xml:space="preserve">travel, equipment repairs or maintenance, shipping, business entertainment, telephone, internet, bank charges and interest, </t>
    </r>
    <r>
      <rPr>
        <b/>
        <u/>
        <sz val="9"/>
        <color theme="1"/>
        <rFont val="Calibri"/>
        <family val="2"/>
        <scheme val="minor"/>
      </rPr>
      <t>do not qualify as relevant expenditure</t>
    </r>
    <r>
      <rPr>
        <b/>
        <sz val="9"/>
        <color theme="1"/>
        <rFont val="Calibri"/>
        <family val="2"/>
        <scheme val="minor"/>
      </rPr>
      <t>.</t>
    </r>
  </si>
  <si>
    <t>Staff time is accounted for in the Salaries section.</t>
  </si>
  <si>
    <r>
      <t xml:space="preserve">Defined Overheads
Item No.
</t>
    </r>
    <r>
      <rPr>
        <b/>
        <sz val="9"/>
        <color theme="1" tint="0.34998626667073579"/>
        <rFont val="Calibri"/>
        <family val="2"/>
        <scheme val="minor"/>
      </rPr>
      <t>(mandatory)</t>
    </r>
  </si>
  <si>
    <r>
      <t xml:space="preserve">Description of Item &amp; Purpose
</t>
    </r>
    <r>
      <rPr>
        <b/>
        <sz val="10"/>
        <color theme="1"/>
        <rFont val="Calibri"/>
        <family val="2"/>
        <scheme val="minor"/>
      </rPr>
      <t>(general terms are not acceptable)</t>
    </r>
    <r>
      <rPr>
        <b/>
        <sz val="11"/>
        <color theme="1"/>
        <rFont val="Calibri"/>
        <family val="2"/>
        <scheme val="minor"/>
      </rPr>
      <t xml:space="preserve">
</t>
    </r>
    <r>
      <rPr>
        <b/>
        <sz val="9"/>
        <color theme="1" tint="0.34998626667073579"/>
        <rFont val="Calibri"/>
        <family val="2"/>
        <scheme val="minor"/>
      </rPr>
      <t>(mandatory)</t>
    </r>
  </si>
  <si>
    <t>O1</t>
  </si>
  <si>
    <t>O2</t>
  </si>
  <si>
    <t>O3</t>
  </si>
  <si>
    <t>O4</t>
  </si>
  <si>
    <t>O5</t>
  </si>
  <si>
    <t>O6</t>
  </si>
  <si>
    <t>O7</t>
  </si>
  <si>
    <t>O8</t>
  </si>
  <si>
    <t>O9</t>
  </si>
  <si>
    <t>O10</t>
  </si>
  <si>
    <t>O11</t>
  </si>
  <si>
    <t>O12</t>
  </si>
  <si>
    <t>O13</t>
  </si>
  <si>
    <t>O14</t>
  </si>
  <si>
    <t>O15</t>
  </si>
  <si>
    <t>Director's Statement</t>
  </si>
  <si>
    <t>Date:</t>
  </si>
  <si>
    <t>Dear Sir/Madam,</t>
  </si>
  <si>
    <t>Project Number:</t>
  </si>
  <si>
    <r>
      <t xml:space="preserve">The following amounts have been incurred and paid by the Grantee Company, are </t>
    </r>
    <r>
      <rPr>
        <b/>
        <u/>
        <sz val="10"/>
        <color theme="1"/>
        <rFont val="Verdana"/>
        <family val="2"/>
      </rPr>
      <t>exclusive</t>
    </r>
    <r>
      <rPr>
        <sz val="10"/>
        <color theme="1"/>
        <rFont val="Verdana"/>
        <family val="2"/>
      </rPr>
      <t xml:space="preserve"> of VAT, employer’s contribution to Pay Related Social Insurance and Wage Subsidies.  The amounts are in accordance with the books and records of the Company.</t>
    </r>
  </si>
  <si>
    <t>Expenditure per this claim</t>
  </si>
  <si>
    <t>Note: amounts may exceed remaining grant balance.</t>
  </si>
  <si>
    <t>Salaries</t>
  </si>
  <si>
    <t>Fees</t>
  </si>
  <si>
    <t>Certification</t>
  </si>
  <si>
    <t>Patenting</t>
  </si>
  <si>
    <t>Travel</t>
  </si>
  <si>
    <t>Overheads</t>
  </si>
  <si>
    <t>I/We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</si>
  <si>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</si>
  <si>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</si>
  <si>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</si>
  <si>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</si>
  <si>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Verdana"/>
        <family val="2"/>
      </rPr>
      <t xml:space="preserve">b)  I/We will ensure that a copy of Enterprise Ireland’s data protection notice (available to view at </t>
    </r>
    <r>
      <rPr>
        <b/>
        <u/>
        <sz val="10"/>
        <color rgb="FF0000E1"/>
        <rFont val="Verdana"/>
        <family val="2"/>
      </rPr>
      <t>https://www.enterprise-ireland.com/en/Legal/GDPR/</t>
    </r>
    <r>
      <rPr>
        <u/>
        <sz val="10"/>
        <rFont val="Verdana"/>
        <family val="2"/>
      </rPr>
      <t xml:space="preserve">) </t>
    </r>
    <r>
      <rPr>
        <sz val="10"/>
        <rFont val="Verdana"/>
        <family val="2"/>
      </rPr>
      <t>is sent to data subjects (e.g. our employees) whose personal data I/We provide to Enterprise Ireland.</t>
    </r>
  </si>
  <si>
    <t>To be signed by Managing Director or Two Directors</t>
  </si>
  <si>
    <t>Insert Signature 1:</t>
  </si>
  <si>
    <t>Insert Signature 2:</t>
  </si>
  <si>
    <r>
      <t xml:space="preserve">physical signature OR DocuSign </t>
    </r>
    <r>
      <rPr>
        <u/>
        <sz val="8"/>
        <rFont val="Verdana"/>
        <family val="2"/>
      </rPr>
      <t>only!</t>
    </r>
  </si>
  <si>
    <r>
      <rPr>
        <sz val="10"/>
        <rFont val="Arial"/>
        <family val="2"/>
      </rPr>
      <t xml:space="preserve">Please download, complete and include the Insurance Brokers Statement from </t>
    </r>
    <r>
      <rPr>
        <u/>
        <sz val="10"/>
        <color theme="10"/>
        <rFont val="Arial"/>
        <family val="2"/>
      </rPr>
      <t>enterprise-ireland.com.</t>
    </r>
  </si>
  <si>
    <t>Total Revenue Expenditure:</t>
  </si>
  <si>
    <t>Total Revenue Grant claimed</t>
  </si>
  <si>
    <t>Total Capital Grant claimed</t>
  </si>
  <si>
    <t>Capital Equipment Costs</t>
  </si>
  <si>
    <t xml:space="preserve"> </t>
  </si>
  <si>
    <t>Revenue Grant Rate</t>
  </si>
  <si>
    <t>M301</t>
  </si>
  <si>
    <t>M302</t>
  </si>
  <si>
    <t>M303</t>
  </si>
  <si>
    <t>M304</t>
  </si>
  <si>
    <t>M305</t>
  </si>
  <si>
    <t>M306</t>
  </si>
  <si>
    <t>M307</t>
  </si>
  <si>
    <t>M308</t>
  </si>
  <si>
    <t>M309</t>
  </si>
  <si>
    <t>M310</t>
  </si>
  <si>
    <t>M311</t>
  </si>
  <si>
    <t>M312</t>
  </si>
  <si>
    <t>M313</t>
  </si>
  <si>
    <t>M314</t>
  </si>
  <si>
    <t>M315</t>
  </si>
  <si>
    <t>M316</t>
  </si>
  <si>
    <t>M317</t>
  </si>
  <si>
    <t>M318</t>
  </si>
  <si>
    <t>M319</t>
  </si>
  <si>
    <t>M320</t>
  </si>
  <si>
    <t>M321</t>
  </si>
  <si>
    <t>M322</t>
  </si>
  <si>
    <t>M323</t>
  </si>
  <si>
    <t>M324</t>
  </si>
  <si>
    <t>M325</t>
  </si>
  <si>
    <t>M326</t>
  </si>
  <si>
    <t>M327</t>
  </si>
  <si>
    <t>M328</t>
  </si>
  <si>
    <t>M329</t>
  </si>
  <si>
    <t>M330</t>
  </si>
  <si>
    <t>M331</t>
  </si>
  <si>
    <t>M332</t>
  </si>
  <si>
    <t>M333</t>
  </si>
  <si>
    <t>M334</t>
  </si>
  <si>
    <t>M335</t>
  </si>
  <si>
    <t>M336</t>
  </si>
  <si>
    <t>M337</t>
  </si>
  <si>
    <t>M338</t>
  </si>
  <si>
    <t>M339</t>
  </si>
  <si>
    <t>M340</t>
  </si>
  <si>
    <t>M341</t>
  </si>
  <si>
    <t>M342</t>
  </si>
  <si>
    <t>M343</t>
  </si>
  <si>
    <t>M344</t>
  </si>
  <si>
    <t>M345</t>
  </si>
  <si>
    <t>M346</t>
  </si>
  <si>
    <t>M347</t>
  </si>
  <si>
    <t>M348</t>
  </si>
  <si>
    <t>M349</t>
  </si>
  <si>
    <t>M350</t>
  </si>
  <si>
    <t>M351</t>
  </si>
  <si>
    <t>M352</t>
  </si>
  <si>
    <t>M353</t>
  </si>
  <si>
    <t>M354</t>
  </si>
  <si>
    <t>M355</t>
  </si>
  <si>
    <t>M356</t>
  </si>
  <si>
    <t>M357</t>
  </si>
  <si>
    <t>M358</t>
  </si>
  <si>
    <t>M359</t>
  </si>
  <si>
    <t>M360</t>
  </si>
  <si>
    <t>M361</t>
  </si>
  <si>
    <t>M362</t>
  </si>
  <si>
    <t>M363</t>
  </si>
  <si>
    <t>M364</t>
  </si>
  <si>
    <t>M365</t>
  </si>
  <si>
    <t>M366</t>
  </si>
  <si>
    <t>M367</t>
  </si>
  <si>
    <t>M368</t>
  </si>
  <si>
    <t>M369</t>
  </si>
  <si>
    <t>M370</t>
  </si>
  <si>
    <t>M371</t>
  </si>
  <si>
    <t>M372</t>
  </si>
  <si>
    <t>M373</t>
  </si>
  <si>
    <t>M374</t>
  </si>
  <si>
    <t>M375</t>
  </si>
  <si>
    <t>M376</t>
  </si>
  <si>
    <t>M377</t>
  </si>
  <si>
    <t>M378</t>
  </si>
  <si>
    <t>M379</t>
  </si>
  <si>
    <t>M380</t>
  </si>
  <si>
    <t>M381</t>
  </si>
  <si>
    <t>M382</t>
  </si>
  <si>
    <t>M383</t>
  </si>
  <si>
    <t>M384</t>
  </si>
  <si>
    <t>M385</t>
  </si>
  <si>
    <t>M386</t>
  </si>
  <si>
    <t>M387</t>
  </si>
  <si>
    <t>M388</t>
  </si>
  <si>
    <t>M389</t>
  </si>
  <si>
    <t>M390</t>
  </si>
  <si>
    <t>M391</t>
  </si>
  <si>
    <t>M392</t>
  </si>
  <si>
    <t>M393</t>
  </si>
  <si>
    <t>M394</t>
  </si>
  <si>
    <t>M395</t>
  </si>
  <si>
    <t>M396</t>
  </si>
  <si>
    <t>M397</t>
  </si>
  <si>
    <t>M398</t>
  </si>
  <si>
    <t>M399</t>
  </si>
  <si>
    <t>M400</t>
  </si>
  <si>
    <t>M401</t>
  </si>
  <si>
    <t>M402</t>
  </si>
  <si>
    <t>M403</t>
  </si>
  <si>
    <t>M404</t>
  </si>
  <si>
    <t>M405</t>
  </si>
  <si>
    <t>M406</t>
  </si>
  <si>
    <t>M407</t>
  </si>
  <si>
    <t>M408</t>
  </si>
  <si>
    <t>M409</t>
  </si>
  <si>
    <t>M410</t>
  </si>
  <si>
    <t>M411</t>
  </si>
  <si>
    <t>M412</t>
  </si>
  <si>
    <t>M413</t>
  </si>
  <si>
    <t>M414</t>
  </si>
  <si>
    <t>M415</t>
  </si>
  <si>
    <t>M416</t>
  </si>
  <si>
    <t>M417</t>
  </si>
  <si>
    <t>M418</t>
  </si>
  <si>
    <t>M419</t>
  </si>
  <si>
    <t>M420</t>
  </si>
  <si>
    <t>M421</t>
  </si>
  <si>
    <t>M422</t>
  </si>
  <si>
    <t>M423</t>
  </si>
  <si>
    <t>M424</t>
  </si>
  <si>
    <t>M425</t>
  </si>
  <si>
    <t>M426</t>
  </si>
  <si>
    <t>M427</t>
  </si>
  <si>
    <t>M428</t>
  </si>
  <si>
    <t>M429</t>
  </si>
  <si>
    <t>M430</t>
  </si>
  <si>
    <t>M431</t>
  </si>
  <si>
    <t>M432</t>
  </si>
  <si>
    <t>M433</t>
  </si>
  <si>
    <t>M434</t>
  </si>
  <si>
    <t>M435</t>
  </si>
  <si>
    <t>M436</t>
  </si>
  <si>
    <t>M437</t>
  </si>
  <si>
    <t>M438</t>
  </si>
  <si>
    <t>M439</t>
  </si>
  <si>
    <t>M440</t>
  </si>
  <si>
    <t>M441</t>
  </si>
  <si>
    <t>M442</t>
  </si>
  <si>
    <t>M443</t>
  </si>
  <si>
    <t>M444</t>
  </si>
  <si>
    <t>M445</t>
  </si>
  <si>
    <t>M446</t>
  </si>
  <si>
    <t>M447</t>
  </si>
  <si>
    <t>M448</t>
  </si>
  <si>
    <t>M449</t>
  </si>
  <si>
    <t>M450</t>
  </si>
  <si>
    <t>M451</t>
  </si>
  <si>
    <t>M452</t>
  </si>
  <si>
    <t>M453</t>
  </si>
  <si>
    <t>M454</t>
  </si>
  <si>
    <t>M455</t>
  </si>
  <si>
    <t>M456</t>
  </si>
  <si>
    <t>M457</t>
  </si>
  <si>
    <t>M458</t>
  </si>
  <si>
    <t>M459</t>
  </si>
  <si>
    <t>M460</t>
  </si>
  <si>
    <t>M461</t>
  </si>
  <si>
    <t>M462</t>
  </si>
  <si>
    <t>M463</t>
  </si>
  <si>
    <t>M464</t>
  </si>
  <si>
    <t>M465</t>
  </si>
  <si>
    <t>M466</t>
  </si>
  <si>
    <t>M467</t>
  </si>
  <si>
    <t>M468</t>
  </si>
  <si>
    <t>M469</t>
  </si>
  <si>
    <t>M470</t>
  </si>
  <si>
    <t>M471</t>
  </si>
  <si>
    <t>M472</t>
  </si>
  <si>
    <t>M473</t>
  </si>
  <si>
    <t>M474</t>
  </si>
  <si>
    <t>M475</t>
  </si>
  <si>
    <t>M476</t>
  </si>
  <si>
    <t>M477</t>
  </si>
  <si>
    <t>M478</t>
  </si>
  <si>
    <t>M479</t>
  </si>
  <si>
    <t>M480</t>
  </si>
  <si>
    <t>M481</t>
  </si>
  <si>
    <t>M482</t>
  </si>
  <si>
    <t>M483</t>
  </si>
  <si>
    <t>M484</t>
  </si>
  <si>
    <t>M485</t>
  </si>
  <si>
    <t>M486</t>
  </si>
  <si>
    <t>M487</t>
  </si>
  <si>
    <t>M488</t>
  </si>
  <si>
    <t>M489</t>
  </si>
  <si>
    <t>M490</t>
  </si>
  <si>
    <t>M491</t>
  </si>
  <si>
    <t>M492</t>
  </si>
  <si>
    <t>M493</t>
  </si>
  <si>
    <t>M494</t>
  </si>
  <si>
    <t>M495</t>
  </si>
  <si>
    <t>M496</t>
  </si>
  <si>
    <t>M497</t>
  </si>
  <si>
    <t>M498</t>
  </si>
  <si>
    <t>M499</t>
  </si>
  <si>
    <t>M500</t>
  </si>
  <si>
    <r>
      <t xml:space="preserve">Capital Equipment
Item No.
</t>
    </r>
    <r>
      <rPr>
        <b/>
        <sz val="9"/>
        <color theme="1" tint="0.34998626667073579"/>
        <rFont val="Calibri"/>
        <family val="2"/>
        <scheme val="minor"/>
      </rPr>
      <t>(mandatory)</t>
    </r>
  </si>
  <si>
    <t>DTIF/DPI Capital</t>
  </si>
  <si>
    <t>DTIF/DPI Capital Grant Rate</t>
  </si>
  <si>
    <t>F101</t>
  </si>
  <si>
    <t>F102</t>
  </si>
  <si>
    <t>F103</t>
  </si>
  <si>
    <t>F104</t>
  </si>
  <si>
    <t>F105</t>
  </si>
  <si>
    <t>F106</t>
  </si>
  <si>
    <t>F107</t>
  </si>
  <si>
    <t>F108</t>
  </si>
  <si>
    <t>F109</t>
  </si>
  <si>
    <t>F110</t>
  </si>
  <si>
    <t>F111</t>
  </si>
  <si>
    <t>F112</t>
  </si>
  <si>
    <t>F113</t>
  </si>
  <si>
    <t>F114</t>
  </si>
  <si>
    <t>F115</t>
  </si>
  <si>
    <t>F116</t>
  </si>
  <si>
    <t>F117</t>
  </si>
  <si>
    <t>F118</t>
  </si>
  <si>
    <t>F119</t>
  </si>
  <si>
    <t>F120</t>
  </si>
  <si>
    <t>F121</t>
  </si>
  <si>
    <t>F122</t>
  </si>
  <si>
    <t>F123</t>
  </si>
  <si>
    <t>F124</t>
  </si>
  <si>
    <t>F125</t>
  </si>
  <si>
    <t>F126</t>
  </si>
  <si>
    <t>F127</t>
  </si>
  <si>
    <t>F128</t>
  </si>
  <si>
    <t>F129</t>
  </si>
  <si>
    <t>F130</t>
  </si>
  <si>
    <t>F131</t>
  </si>
  <si>
    <t>F132</t>
  </si>
  <si>
    <t>F133</t>
  </si>
  <si>
    <t>F134</t>
  </si>
  <si>
    <t>F135</t>
  </si>
  <si>
    <t>F136</t>
  </si>
  <si>
    <t>F137</t>
  </si>
  <si>
    <t>F138</t>
  </si>
  <si>
    <t>F139</t>
  </si>
  <si>
    <t>F140</t>
  </si>
  <si>
    <t>F141</t>
  </si>
  <si>
    <t>F142</t>
  </si>
  <si>
    <t>F143</t>
  </si>
  <si>
    <t>F144</t>
  </si>
  <si>
    <t>F145</t>
  </si>
  <si>
    <t>F146</t>
  </si>
  <si>
    <t>F147</t>
  </si>
  <si>
    <t>F148</t>
  </si>
  <si>
    <t>F149</t>
  </si>
  <si>
    <t>F150</t>
  </si>
  <si>
    <t>F151</t>
  </si>
  <si>
    <t>F152</t>
  </si>
  <si>
    <t>F153</t>
  </si>
  <si>
    <t>F154</t>
  </si>
  <si>
    <t>F155</t>
  </si>
  <si>
    <t>F156</t>
  </si>
  <si>
    <t>F157</t>
  </si>
  <si>
    <t>F158</t>
  </si>
  <si>
    <t>F159</t>
  </si>
  <si>
    <t>F160</t>
  </si>
  <si>
    <t>F161</t>
  </si>
  <si>
    <t>F162</t>
  </si>
  <si>
    <t>F163</t>
  </si>
  <si>
    <t>F164</t>
  </si>
  <si>
    <t>F165</t>
  </si>
  <si>
    <t>F166</t>
  </si>
  <si>
    <t>F167</t>
  </si>
  <si>
    <t>F168</t>
  </si>
  <si>
    <t>F169</t>
  </si>
  <si>
    <t>F170</t>
  </si>
  <si>
    <t>F171</t>
  </si>
  <si>
    <t>F172</t>
  </si>
  <si>
    <t>F173</t>
  </si>
  <si>
    <t>F174</t>
  </si>
  <si>
    <t>F175</t>
  </si>
  <si>
    <t>F176</t>
  </si>
  <si>
    <t>F177</t>
  </si>
  <si>
    <t>F178</t>
  </si>
  <si>
    <t>F179</t>
  </si>
  <si>
    <t>F180</t>
  </si>
  <si>
    <t>F181</t>
  </si>
  <si>
    <t>F182</t>
  </si>
  <si>
    <t>F183</t>
  </si>
  <si>
    <t>F184</t>
  </si>
  <si>
    <t>F185</t>
  </si>
  <si>
    <t>F186</t>
  </si>
  <si>
    <t>F187</t>
  </si>
  <si>
    <t>F188</t>
  </si>
  <si>
    <t>F189</t>
  </si>
  <si>
    <t>F190</t>
  </si>
  <si>
    <t>F191</t>
  </si>
  <si>
    <t>F192</t>
  </si>
  <si>
    <t>F193</t>
  </si>
  <si>
    <t>F194</t>
  </si>
  <si>
    <t>F195</t>
  </si>
  <si>
    <t>F196</t>
  </si>
  <si>
    <t>F197</t>
  </si>
  <si>
    <t>F198</t>
  </si>
  <si>
    <t>F199</t>
  </si>
  <si>
    <t>F200</t>
  </si>
  <si>
    <t>F201</t>
  </si>
  <si>
    <t>F202</t>
  </si>
  <si>
    <t>F203</t>
  </si>
  <si>
    <t>F204</t>
  </si>
  <si>
    <t>F205</t>
  </si>
  <si>
    <t>F206</t>
  </si>
  <si>
    <t>F207</t>
  </si>
  <si>
    <t>F208</t>
  </si>
  <si>
    <t>F209</t>
  </si>
  <si>
    <t>F210</t>
  </si>
  <si>
    <t>F211</t>
  </si>
  <si>
    <t>F212</t>
  </si>
  <si>
    <t>F213</t>
  </si>
  <si>
    <t>F214</t>
  </si>
  <si>
    <t>F215</t>
  </si>
  <si>
    <t>F216</t>
  </si>
  <si>
    <t>F217</t>
  </si>
  <si>
    <t>F218</t>
  </si>
  <si>
    <t>F219</t>
  </si>
  <si>
    <t>F220</t>
  </si>
  <si>
    <t>F221</t>
  </si>
  <si>
    <t>F222</t>
  </si>
  <si>
    <t>F223</t>
  </si>
  <si>
    <t>F224</t>
  </si>
  <si>
    <t>F225</t>
  </si>
  <si>
    <t>F226</t>
  </si>
  <si>
    <t>F227</t>
  </si>
  <si>
    <t>F228</t>
  </si>
  <si>
    <t>F229</t>
  </si>
  <si>
    <t>F230</t>
  </si>
  <si>
    <t>F231</t>
  </si>
  <si>
    <t>F232</t>
  </si>
  <si>
    <t>F233</t>
  </si>
  <si>
    <t>F234</t>
  </si>
  <si>
    <t>F235</t>
  </si>
  <si>
    <t>F236</t>
  </si>
  <si>
    <t>F237</t>
  </si>
  <si>
    <t>F238</t>
  </si>
  <si>
    <t>F239</t>
  </si>
  <si>
    <t>F240</t>
  </si>
  <si>
    <t>F241</t>
  </si>
  <si>
    <t>F242</t>
  </si>
  <si>
    <t>F243</t>
  </si>
  <si>
    <t>F244</t>
  </si>
  <si>
    <t>F245</t>
  </si>
  <si>
    <t>F246</t>
  </si>
  <si>
    <t>F247</t>
  </si>
  <si>
    <t>F248</t>
  </si>
  <si>
    <t>F249</t>
  </si>
  <si>
    <t>F250</t>
  </si>
  <si>
    <t>F251</t>
  </si>
  <si>
    <t>F252</t>
  </si>
  <si>
    <t>F253</t>
  </si>
  <si>
    <t>F254</t>
  </si>
  <si>
    <t>F255</t>
  </si>
  <si>
    <t>F256</t>
  </si>
  <si>
    <t>F257</t>
  </si>
  <si>
    <t>F258</t>
  </si>
  <si>
    <t>F259</t>
  </si>
  <si>
    <t>F260</t>
  </si>
  <si>
    <t>F261</t>
  </si>
  <si>
    <t>F262</t>
  </si>
  <si>
    <t>F263</t>
  </si>
  <si>
    <t>F264</t>
  </si>
  <si>
    <t>F265</t>
  </si>
  <si>
    <t>F266</t>
  </si>
  <si>
    <t>F267</t>
  </si>
  <si>
    <t>F268</t>
  </si>
  <si>
    <t>F269</t>
  </si>
  <si>
    <t>F270</t>
  </si>
  <si>
    <t>F271</t>
  </si>
  <si>
    <t>F272</t>
  </si>
  <si>
    <t>F273</t>
  </si>
  <si>
    <t>F274</t>
  </si>
  <si>
    <t>F275</t>
  </si>
  <si>
    <t>F276</t>
  </si>
  <si>
    <t>F277</t>
  </si>
  <si>
    <t>F278</t>
  </si>
  <si>
    <t>F279</t>
  </si>
  <si>
    <t>F280</t>
  </si>
  <si>
    <t>F281</t>
  </si>
  <si>
    <t>F282</t>
  </si>
  <si>
    <t>F283</t>
  </si>
  <si>
    <t>F284</t>
  </si>
  <si>
    <t>F285</t>
  </si>
  <si>
    <t>F286</t>
  </si>
  <si>
    <t>F287</t>
  </si>
  <si>
    <t>F288</t>
  </si>
  <si>
    <t>F289</t>
  </si>
  <si>
    <t>F290</t>
  </si>
  <si>
    <t>F291</t>
  </si>
  <si>
    <t>F292</t>
  </si>
  <si>
    <t>F293</t>
  </si>
  <si>
    <t>F294</t>
  </si>
  <si>
    <t>F295</t>
  </si>
  <si>
    <t>F296</t>
  </si>
  <si>
    <t>F297</t>
  </si>
  <si>
    <t>F298</t>
  </si>
  <si>
    <t>F299</t>
  </si>
  <si>
    <t>F300</t>
  </si>
  <si>
    <t>M501</t>
  </si>
  <si>
    <t>M502</t>
  </si>
  <si>
    <t>M503</t>
  </si>
  <si>
    <t>M504</t>
  </si>
  <si>
    <t>M505</t>
  </si>
  <si>
    <t>M506</t>
  </si>
  <si>
    <t>M507</t>
  </si>
  <si>
    <t>M508</t>
  </si>
  <si>
    <t>M509</t>
  </si>
  <si>
    <t>M510</t>
  </si>
  <si>
    <t>M511</t>
  </si>
  <si>
    <t>M512</t>
  </si>
  <si>
    <t>M513</t>
  </si>
  <si>
    <t>M514</t>
  </si>
  <si>
    <t>M515</t>
  </si>
  <si>
    <t>M516</t>
  </si>
  <si>
    <t>M517</t>
  </si>
  <si>
    <t>M518</t>
  </si>
  <si>
    <t>M519</t>
  </si>
  <si>
    <t>M520</t>
  </si>
  <si>
    <t>M521</t>
  </si>
  <si>
    <t>M522</t>
  </si>
  <si>
    <t>M523</t>
  </si>
  <si>
    <t>M524</t>
  </si>
  <si>
    <t>M525</t>
  </si>
  <si>
    <t>M526</t>
  </si>
  <si>
    <t>M527</t>
  </si>
  <si>
    <t>M528</t>
  </si>
  <si>
    <t>M529</t>
  </si>
  <si>
    <t>M530</t>
  </si>
  <si>
    <t>M531</t>
  </si>
  <si>
    <t>M532</t>
  </si>
  <si>
    <t>M533</t>
  </si>
  <si>
    <t>M534</t>
  </si>
  <si>
    <t>M535</t>
  </si>
  <si>
    <t>M536</t>
  </si>
  <si>
    <t>M537</t>
  </si>
  <si>
    <t>M538</t>
  </si>
  <si>
    <t>M539</t>
  </si>
  <si>
    <t>M540</t>
  </si>
  <si>
    <t>M541</t>
  </si>
  <si>
    <t>M542</t>
  </si>
  <si>
    <t>M543</t>
  </si>
  <si>
    <t>M544</t>
  </si>
  <si>
    <t>M545</t>
  </si>
  <si>
    <t>M546</t>
  </si>
  <si>
    <t>M547</t>
  </si>
  <si>
    <t>M548</t>
  </si>
  <si>
    <t>M549</t>
  </si>
  <si>
    <t>M550</t>
  </si>
  <si>
    <t>M551</t>
  </si>
  <si>
    <t>M552</t>
  </si>
  <si>
    <t>M553</t>
  </si>
  <si>
    <t>M554</t>
  </si>
  <si>
    <t>M555</t>
  </si>
  <si>
    <t>M556</t>
  </si>
  <si>
    <t>M557</t>
  </si>
  <si>
    <t>M558</t>
  </si>
  <si>
    <t>M559</t>
  </si>
  <si>
    <t>M560</t>
  </si>
  <si>
    <t>M561</t>
  </si>
  <si>
    <t>M562</t>
  </si>
  <si>
    <t>M563</t>
  </si>
  <si>
    <t>M564</t>
  </si>
  <si>
    <t>M565</t>
  </si>
  <si>
    <t>M566</t>
  </si>
  <si>
    <t>M567</t>
  </si>
  <si>
    <t>M568</t>
  </si>
  <si>
    <t>M569</t>
  </si>
  <si>
    <t>M570</t>
  </si>
  <si>
    <t>M571</t>
  </si>
  <si>
    <t>M572</t>
  </si>
  <si>
    <t>M573</t>
  </si>
  <si>
    <t>M574</t>
  </si>
  <si>
    <t>M575</t>
  </si>
  <si>
    <t>M576</t>
  </si>
  <si>
    <t>M577</t>
  </si>
  <si>
    <t>M578</t>
  </si>
  <si>
    <t>M579</t>
  </si>
  <si>
    <t>M580</t>
  </si>
  <si>
    <t>M581</t>
  </si>
  <si>
    <t>M582</t>
  </si>
  <si>
    <t>M583</t>
  </si>
  <si>
    <t>M584</t>
  </si>
  <si>
    <t>M585</t>
  </si>
  <si>
    <t>M586</t>
  </si>
  <si>
    <t>M587</t>
  </si>
  <si>
    <t>M588</t>
  </si>
  <si>
    <t>M589</t>
  </si>
  <si>
    <t>M590</t>
  </si>
  <si>
    <t>M591</t>
  </si>
  <si>
    <t>M592</t>
  </si>
  <si>
    <t>M593</t>
  </si>
  <si>
    <t>M594</t>
  </si>
  <si>
    <t>M595</t>
  </si>
  <si>
    <t>M596</t>
  </si>
  <si>
    <t>M597</t>
  </si>
  <si>
    <t>M598</t>
  </si>
  <si>
    <t>M599</t>
  </si>
  <si>
    <t>M600</t>
  </si>
  <si>
    <t>M601</t>
  </si>
  <si>
    <t>M602</t>
  </si>
  <si>
    <t>M603</t>
  </si>
  <si>
    <t>M604</t>
  </si>
  <si>
    <t>M605</t>
  </si>
  <si>
    <t>M606</t>
  </si>
  <si>
    <t>M607</t>
  </si>
  <si>
    <t>M608</t>
  </si>
  <si>
    <t>M609</t>
  </si>
  <si>
    <t>M610</t>
  </si>
  <si>
    <t>M611</t>
  </si>
  <si>
    <t>M612</t>
  </si>
  <si>
    <t>M613</t>
  </si>
  <si>
    <t>M614</t>
  </si>
  <si>
    <t>M615</t>
  </si>
  <si>
    <t>M616</t>
  </si>
  <si>
    <t>M617</t>
  </si>
  <si>
    <t>M618</t>
  </si>
  <si>
    <t>M619</t>
  </si>
  <si>
    <t>M620</t>
  </si>
  <si>
    <t>M621</t>
  </si>
  <si>
    <t>M622</t>
  </si>
  <si>
    <t>M623</t>
  </si>
  <si>
    <t>M624</t>
  </si>
  <si>
    <t>M625</t>
  </si>
  <si>
    <t>M626</t>
  </si>
  <si>
    <t>M627</t>
  </si>
  <si>
    <t>M628</t>
  </si>
  <si>
    <t>M629</t>
  </si>
  <si>
    <t>M630</t>
  </si>
  <si>
    <t>M631</t>
  </si>
  <si>
    <t>M632</t>
  </si>
  <si>
    <t>M633</t>
  </si>
  <si>
    <t>M634</t>
  </si>
  <si>
    <t>M635</t>
  </si>
  <si>
    <t>M636</t>
  </si>
  <si>
    <t>M637</t>
  </si>
  <si>
    <t>M638</t>
  </si>
  <si>
    <t>M639</t>
  </si>
  <si>
    <t>M640</t>
  </si>
  <si>
    <t>M641</t>
  </si>
  <si>
    <t>M642</t>
  </si>
  <si>
    <t>M643</t>
  </si>
  <si>
    <t>M644</t>
  </si>
  <si>
    <t>M645</t>
  </si>
  <si>
    <t>M646</t>
  </si>
  <si>
    <t>M647</t>
  </si>
  <si>
    <t>M648</t>
  </si>
  <si>
    <t>M649</t>
  </si>
  <si>
    <t>M650</t>
  </si>
  <si>
    <t>M651</t>
  </si>
  <si>
    <t>M652</t>
  </si>
  <si>
    <t>M653</t>
  </si>
  <si>
    <t>M654</t>
  </si>
  <si>
    <t>M655</t>
  </si>
  <si>
    <t>M656</t>
  </si>
  <si>
    <t>M657</t>
  </si>
  <si>
    <t>M658</t>
  </si>
  <si>
    <t>M659</t>
  </si>
  <si>
    <t>M660</t>
  </si>
  <si>
    <t>M661</t>
  </si>
  <si>
    <t>M662</t>
  </si>
  <si>
    <t>M663</t>
  </si>
  <si>
    <t>M664</t>
  </si>
  <si>
    <t>M665</t>
  </si>
  <si>
    <t>M666</t>
  </si>
  <si>
    <t>M667</t>
  </si>
  <si>
    <t>M668</t>
  </si>
  <si>
    <t>M669</t>
  </si>
  <si>
    <t>M670</t>
  </si>
  <si>
    <t>M671</t>
  </si>
  <si>
    <t>M672</t>
  </si>
  <si>
    <t>M673</t>
  </si>
  <si>
    <t>M674</t>
  </si>
  <si>
    <t>M675</t>
  </si>
  <si>
    <t>M676</t>
  </si>
  <si>
    <t>M677</t>
  </si>
  <si>
    <t>M678</t>
  </si>
  <si>
    <t>M679</t>
  </si>
  <si>
    <t>M680</t>
  </si>
  <si>
    <t>M681</t>
  </si>
  <si>
    <t>M682</t>
  </si>
  <si>
    <t>M683</t>
  </si>
  <si>
    <t>M684</t>
  </si>
  <si>
    <t>M685</t>
  </si>
  <si>
    <t>M686</t>
  </si>
  <si>
    <t>M687</t>
  </si>
  <si>
    <t>M688</t>
  </si>
  <si>
    <t>M689</t>
  </si>
  <si>
    <t>M690</t>
  </si>
  <si>
    <t>M691</t>
  </si>
  <si>
    <t>M692</t>
  </si>
  <si>
    <t>M693</t>
  </si>
  <si>
    <t>M694</t>
  </si>
  <si>
    <t>M695</t>
  </si>
  <si>
    <t>M696</t>
  </si>
  <si>
    <t>M697</t>
  </si>
  <si>
    <t>M698</t>
  </si>
  <si>
    <t>M699</t>
  </si>
  <si>
    <t>M700</t>
  </si>
  <si>
    <r>
      <rPr>
        <b/>
        <sz val="11"/>
        <rFont val="Calibri"/>
        <family val="2"/>
        <scheme val="minor"/>
      </rPr>
      <t>5.</t>
    </r>
    <r>
      <rPr>
        <sz val="11"/>
        <rFont val="Calibri"/>
        <family val="2"/>
        <scheme val="minor"/>
      </rPr>
      <t xml:space="preserve"> all </t>
    </r>
    <r>
      <rPr>
        <u/>
        <sz val="11"/>
        <color theme="10"/>
        <rFont val="Calibri"/>
        <family val="2"/>
        <scheme val="minor"/>
      </rPr>
      <t>Timesheets</t>
    </r>
    <r>
      <rPr>
        <sz val="11"/>
        <rFont val="Calibri"/>
        <family val="2"/>
        <scheme val="minor"/>
      </rPr>
      <t xml:space="preserve"> (both Excel files (.xlsx format only) and the signed Tasks, Summary &amp; Declaration page (.pdf format only)).</t>
    </r>
  </si>
  <si>
    <t>Consult your Letter of Offer (normally clause 2.1) and enter the maximum eligible annual salary for project personnel:</t>
  </si>
  <si>
    <r>
      <rPr>
        <b/>
        <u/>
        <sz val="12"/>
        <color theme="1"/>
        <rFont val="Calibri"/>
        <family val="2"/>
        <scheme val="minor"/>
      </rPr>
      <t xml:space="preserve">DO NOT REMOVE PASSWORD PROTECTION.
</t>
    </r>
    <r>
      <rPr>
        <sz val="12"/>
        <color theme="1"/>
        <rFont val="Calibri"/>
        <family val="2"/>
        <scheme val="minor"/>
      </rPr>
      <t>Password protection is used to preserve the integrity of the file to allow efficient inspection of your claim.  If this integrity is removed, your inspection will take longer to complete resulting in a delay in paying your claim.</t>
    </r>
  </si>
  <si>
    <r>
      <rPr>
        <b/>
        <u/>
        <sz val="10"/>
        <color theme="1"/>
        <rFont val="Arial"/>
        <family val="2"/>
      </rPr>
      <t>DTIF Facility/DPI Capital Equipment Claims ONLY!</t>
    </r>
    <r>
      <rPr>
        <b/>
        <sz val="10"/>
        <color theme="1"/>
        <rFont val="Arial"/>
        <family val="2"/>
      </rPr>
      <t xml:space="preserve">
Statement of Insurance Cover
(insurance policy is not acceptable)</t>
    </r>
  </si>
  <si>
    <t>Materials/Equipment Rental</t>
  </si>
  <si>
    <t>Mat'ls/Eq. 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</si>
</sst>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
    <numFmt numFmtId="165" formatCode="0.0"/>
    <numFmt numFmtId="166" formatCode="_-[$€-1809]* #,##0.00_-;\-[$€-1809]* #,##0.00_-;_-[$€-1809]* &quot;-&quot;??_-;_-@_-"/>
  </numFmts>
  <fonts count="102"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14"/>
      <color theme="0"/>
      <name val="Calibri"/>
      <family val="2"/>
      <scheme val="minor"/>
    </font>
    <font>
      <b/>
      <sz val="11"/>
      <color theme="0"/>
      <name val="Calibri"/>
      <family val="2"/>
      <scheme val="minor"/>
    </font>
    <font>
      <sz val="11"/>
      <name val="Calibri"/>
      <family val="2"/>
      <scheme val="minor"/>
    </font>
    <font>
      <b/>
      <sz val="1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sz val="10"/>
      <color rgb="FF0070C0"/>
      <name val="Calibri"/>
      <family val="2"/>
      <scheme val="minor"/>
    </font>
    <font>
      <sz val="10"/>
      <color theme="1"/>
      <name val="Calibri"/>
      <family val="2"/>
      <scheme val="minor"/>
    </font>
    <font>
      <b/>
      <sz val="10"/>
      <name val="Calibri"/>
      <family val="2"/>
      <scheme val="minor"/>
    </font>
    <font>
      <sz val="10"/>
      <name val="Calibri"/>
      <family val="2"/>
      <scheme val="minor"/>
    </font>
    <font>
      <sz val="14"/>
      <color theme="1"/>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sz val="10"/>
      <color rgb="FF000000"/>
      <name val="Arial"/>
      <family val="2"/>
    </font>
    <font>
      <b/>
      <sz val="20"/>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b/>
      <u/>
      <sz val="10"/>
      <color rgb="FF0000E1"/>
      <name val="Arial"/>
      <family val="2"/>
    </font>
    <font>
      <b/>
      <sz val="14"/>
      <name val="Calibri"/>
      <family val="2"/>
      <scheme val="minor"/>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b/>
      <sz val="10"/>
      <color theme="1"/>
      <name val="Calibri"/>
      <family val="2"/>
      <scheme val="minor"/>
    </font>
    <font>
      <sz val="9"/>
      <color theme="1"/>
      <name val="Calibri"/>
      <family val="2"/>
      <scheme val="minor"/>
    </font>
    <font>
      <sz val="12"/>
      <name val="Calibri"/>
      <family val="2"/>
      <scheme val="minor"/>
    </font>
    <font>
      <b/>
      <sz val="9"/>
      <name val="Calibri"/>
      <family val="2"/>
      <scheme val="minor"/>
    </font>
    <font>
      <i/>
      <sz val="11"/>
      <color theme="1"/>
      <name val="Calibri"/>
      <family val="2"/>
      <scheme val="minor"/>
    </font>
    <font>
      <b/>
      <sz val="14"/>
      <name val="Arial"/>
      <family val="2"/>
    </font>
    <font>
      <b/>
      <i/>
      <sz val="10"/>
      <color theme="2" tint="-0.249977111117893"/>
      <name val="Arial"/>
      <family val="2"/>
    </font>
    <font>
      <i/>
      <sz val="10"/>
      <color theme="2" tint="-0.249977111117893"/>
      <name val="Arial"/>
      <family val="2"/>
    </font>
    <font>
      <b/>
      <i/>
      <sz val="11"/>
      <color theme="2" tint="-0.249977111117893"/>
      <name val="Calibri"/>
      <family val="2"/>
      <scheme val="minor"/>
    </font>
    <font>
      <b/>
      <i/>
      <sz val="9"/>
      <color theme="6" tint="0.39997558519241921"/>
      <name val="Calibri"/>
      <family val="2"/>
      <scheme val="minor"/>
    </font>
    <font>
      <b/>
      <i/>
      <sz val="9"/>
      <color theme="1" tint="0.34998626667073579"/>
      <name val="Calibri"/>
      <family val="2"/>
      <scheme val="minor"/>
    </font>
    <font>
      <b/>
      <sz val="9"/>
      <color theme="1"/>
      <name val="Calibri"/>
      <family val="2"/>
      <scheme val="minor"/>
    </font>
    <font>
      <b/>
      <sz val="9"/>
      <color theme="1" tint="0.34998626667073579"/>
      <name val="Calibri"/>
      <family val="2"/>
      <scheme val="minor"/>
    </font>
    <font>
      <i/>
      <sz val="11"/>
      <color rgb="FF0070C0"/>
      <name val="Calibri"/>
      <family val="2"/>
      <scheme val="minor"/>
    </font>
    <font>
      <b/>
      <sz val="11"/>
      <color theme="4" tint="-0.249977111117893"/>
      <name val="Calibri"/>
      <family val="2"/>
      <scheme val="minor"/>
    </font>
    <font>
      <b/>
      <i/>
      <sz val="9"/>
      <color theme="1"/>
      <name val="Calibri"/>
      <family val="2"/>
      <scheme val="minor"/>
    </font>
    <font>
      <b/>
      <u/>
      <sz val="9"/>
      <color theme="1"/>
      <name val="Calibri"/>
      <family val="2"/>
      <scheme val="minor"/>
    </font>
    <font>
      <i/>
      <sz val="10"/>
      <name val="Arial"/>
      <family val="2"/>
    </font>
    <font>
      <b/>
      <u/>
      <sz val="12"/>
      <color theme="1"/>
      <name val="Calibri"/>
      <family val="2"/>
      <scheme val="minor"/>
    </font>
    <font>
      <u/>
      <sz val="11"/>
      <color rgb="FF0070C0"/>
      <name val="Calibri"/>
      <family val="2"/>
      <scheme val="minor"/>
    </font>
    <font>
      <b/>
      <sz val="8"/>
      <color theme="1"/>
      <name val="Calibri"/>
      <family val="2"/>
      <scheme val="minor"/>
    </font>
    <font>
      <b/>
      <u/>
      <sz val="10"/>
      <color rgb="FF000000"/>
      <name val="Arial"/>
      <family val="2"/>
    </font>
    <font>
      <u/>
      <sz val="10"/>
      <color theme="10"/>
      <name val="Arial"/>
      <family val="2"/>
    </font>
    <font>
      <i/>
      <sz val="11"/>
      <color rgb="FFFF0000"/>
      <name val="Calibri"/>
      <family val="2"/>
      <scheme val="minor"/>
    </font>
    <font>
      <b/>
      <sz val="10"/>
      <color theme="0"/>
      <name val="Calibri"/>
      <family val="2"/>
      <scheme val="minor"/>
    </font>
    <font>
      <b/>
      <sz val="12"/>
      <color rgb="FFFF0000"/>
      <name val="Arial"/>
      <family val="2"/>
    </font>
    <font>
      <b/>
      <u/>
      <sz val="10"/>
      <name val="Arial"/>
      <family val="2"/>
    </font>
    <font>
      <sz val="11"/>
      <color theme="1"/>
      <name val="Arial"/>
      <family val="2"/>
    </font>
    <font>
      <sz val="9"/>
      <color theme="1"/>
      <name val="Arial"/>
      <family val="2"/>
    </font>
    <font>
      <sz val="10"/>
      <color theme="1"/>
      <name val="Verdana"/>
      <family val="2"/>
    </font>
    <font>
      <i/>
      <sz val="10"/>
      <color theme="2" tint="-0.249977111117893"/>
      <name val="Verdana"/>
      <family val="2"/>
    </font>
    <font>
      <b/>
      <sz val="10"/>
      <color theme="1"/>
      <name val="Verdana"/>
      <family val="2"/>
    </font>
    <font>
      <i/>
      <sz val="10"/>
      <color theme="1"/>
      <name val="Verdana"/>
      <family val="2"/>
    </font>
    <font>
      <u/>
      <sz val="10"/>
      <name val="Verdana"/>
      <family val="2"/>
    </font>
    <font>
      <b/>
      <u/>
      <sz val="10"/>
      <color rgb="FF0000E1"/>
      <name val="Verdana"/>
      <family val="2"/>
    </font>
    <font>
      <b/>
      <i/>
      <sz val="10"/>
      <color theme="1"/>
      <name val="Verdana"/>
      <family val="2"/>
    </font>
    <font>
      <sz val="9"/>
      <color theme="1"/>
      <name val="Verdana"/>
      <family val="2"/>
    </font>
    <font>
      <b/>
      <sz val="12"/>
      <name val="Verdana"/>
      <family val="2"/>
    </font>
    <font>
      <i/>
      <sz val="8"/>
      <color theme="1"/>
      <name val="Verdana"/>
      <family val="2"/>
    </font>
    <font>
      <b/>
      <i/>
      <sz val="10"/>
      <name val="Verdana"/>
      <family val="2"/>
    </font>
    <font>
      <b/>
      <u/>
      <sz val="10"/>
      <color theme="1"/>
      <name val="Verdana"/>
      <family val="2"/>
    </font>
    <font>
      <sz val="10"/>
      <color rgb="FFFF0000"/>
      <name val="Calibri"/>
      <family val="2"/>
      <scheme val="minor"/>
    </font>
    <font>
      <b/>
      <u/>
      <sz val="11"/>
      <color theme="1"/>
      <name val="Calibri"/>
      <family val="2"/>
      <scheme val="minor"/>
    </font>
    <font>
      <u/>
      <sz val="12"/>
      <color theme="1"/>
      <name val="Calibri"/>
      <family val="2"/>
      <scheme val="minor"/>
    </font>
    <font>
      <b/>
      <u/>
      <sz val="9"/>
      <name val="Calibri"/>
      <family val="2"/>
      <scheme val="minor"/>
    </font>
    <font>
      <sz val="10"/>
      <color rgb="FFC00000"/>
      <name val="Arial"/>
      <family val="2"/>
    </font>
    <font>
      <i/>
      <sz val="10"/>
      <color theme="2" tint="-0.499984740745262"/>
      <name val="Verdana"/>
      <family val="2"/>
    </font>
    <font>
      <b/>
      <sz val="12"/>
      <color theme="1"/>
      <name val="Arial"/>
      <family val="2"/>
    </font>
    <font>
      <sz val="8"/>
      <name val="Verdana"/>
      <family val="2"/>
    </font>
    <font>
      <u/>
      <sz val="8"/>
      <name val="Verdana"/>
      <family val="2"/>
    </font>
    <font>
      <b/>
      <sz val="20"/>
      <color theme="1"/>
      <name val="Arial"/>
      <family val="2"/>
    </font>
    <font>
      <sz val="11"/>
      <color theme="1"/>
      <name val="Wingdings 3"/>
      <family val="1"/>
      <charset val="2"/>
    </font>
    <font>
      <b/>
      <sz val="12"/>
      <color rgb="FF006100"/>
      <name val="Courier New"/>
      <family val="3"/>
    </font>
    <font>
      <sz val="10"/>
      <color theme="0"/>
      <name val="Arial"/>
      <family val="2"/>
    </font>
    <font>
      <b/>
      <sz val="9"/>
      <color rgb="FFFF0000"/>
      <name val="Calibri"/>
      <family val="2"/>
      <scheme val="minor"/>
    </font>
    <font>
      <b/>
      <sz val="11"/>
      <color rgb="FFFF0000"/>
      <name val="Calibri"/>
      <family val="2"/>
      <scheme val="minor"/>
    </font>
    <font>
      <u/>
      <sz val="12"/>
      <color rgb="FF0570C0"/>
      <name val="Calibri"/>
      <family val="2"/>
      <scheme val="minor"/>
    </font>
    <font>
      <u/>
      <sz val="9"/>
      <color theme="10"/>
      <name val="Calibri"/>
      <family val="2"/>
      <scheme val="minor"/>
    </font>
    <font>
      <sz val="8"/>
      <name val="Arial"/>
      <family val="2"/>
    </font>
    <font>
      <sz val="11"/>
      <color theme="10"/>
      <name val="Calibri"/>
      <family val="2"/>
      <scheme val="minor"/>
    </font>
    <font>
      <u/>
      <sz val="12"/>
      <color theme="10"/>
      <name val="Calibri"/>
      <family val="2"/>
      <scheme val="minor"/>
    </font>
    <font>
      <b/>
      <sz val="10"/>
      <color rgb="FF000000"/>
      <name val="Arial"/>
      <family val="2"/>
    </font>
    <font>
      <b/>
      <sz val="12"/>
      <name val="Arial"/>
      <family val="2"/>
    </font>
    <font>
      <b/>
      <u/>
      <sz val="10"/>
      <color theme="1"/>
      <name val="Arial"/>
      <family val="2"/>
    </font>
    <font>
      <b/>
      <sz val="9"/>
      <color theme="1"/>
      <name val="Verdana"/>
      <family val="2"/>
    </font>
  </fonts>
  <fills count="19">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5"/>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6" tint="0.59999389629810485"/>
        <bgColor indexed="65"/>
      </patternFill>
    </fill>
    <fill>
      <patternFill patternType="solid">
        <fgColor rgb="FF99FFCC"/>
        <bgColor indexed="64"/>
      </patternFill>
    </fill>
    <fill>
      <patternFill patternType="solid">
        <fgColor rgb="FF00DC75"/>
        <bgColor indexed="64"/>
      </patternFill>
    </fill>
  </fills>
  <borders count="44">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right style="dotted">
        <color theme="0" tint="-0.14999847407452621"/>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style="hair">
        <color auto="1"/>
      </right>
      <top/>
      <bottom/>
      <diagonal/>
    </border>
    <border>
      <left/>
      <right style="thin">
        <color rgb="FF7F7F7F"/>
      </right>
      <top style="thin">
        <color rgb="FF7F7F7F"/>
      </top>
      <bottom style="thin">
        <color rgb="FF7F7F7F"/>
      </bottom>
      <diagonal/>
    </border>
    <border>
      <left style="hair">
        <color auto="1"/>
      </left>
      <right style="hair">
        <color auto="1"/>
      </right>
      <top/>
      <bottom style="hair">
        <color auto="1"/>
      </bottom>
      <diagonal/>
    </border>
    <border>
      <left/>
      <right style="hair">
        <color auto="1"/>
      </right>
      <top/>
      <bottom style="thin">
        <color indexed="64"/>
      </bottom>
      <diagonal/>
    </border>
    <border>
      <left style="hair">
        <color auto="1"/>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hair">
        <color auto="1"/>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right/>
      <top style="thin">
        <color auto="1"/>
      </top>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auto="1"/>
      </left>
      <right/>
      <top style="thin">
        <color auto="1"/>
      </top>
      <bottom/>
      <diagonal/>
    </border>
  </borders>
  <cellStyleXfs count="22">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2" fillId="3" borderId="1" applyNumberFormat="0" applyAlignment="0" applyProtection="0"/>
    <xf numFmtId="0" fontId="17" fillId="0" borderId="0"/>
    <xf numFmtId="0" fontId="18" fillId="0" borderId="0"/>
    <xf numFmtId="0" fontId="9"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9" fillId="0" borderId="0" applyFont="0" applyFill="0" applyBorder="0" applyAlignment="0" applyProtection="0"/>
    <xf numFmtId="0" fontId="17" fillId="0" borderId="0"/>
    <xf numFmtId="0" fontId="21" fillId="0" borderId="0" applyNumberFormat="0" applyFill="0" applyBorder="0" applyAlignment="0" applyProtection="0"/>
    <xf numFmtId="0" fontId="4" fillId="0" borderId="0"/>
    <xf numFmtId="44" fontId="9" fillId="0" borderId="0" applyFont="0" applyFill="0" applyBorder="0" applyAlignment="0" applyProtection="0"/>
    <xf numFmtId="0" fontId="3" fillId="8" borderId="0" applyNumberFormat="0" applyBorder="0" applyAlignment="0" applyProtection="0"/>
    <xf numFmtId="0" fontId="1" fillId="2" borderId="0" applyNumberFormat="0" applyBorder="0" applyAlignment="0" applyProtection="0"/>
  </cellStyleXfs>
  <cellXfs count="387">
    <xf numFmtId="0" fontId="0" fillId="0" borderId="0" xfId="0"/>
    <xf numFmtId="44" fontId="0" fillId="3" borderId="1" xfId="3" applyNumberFormat="1" applyFont="1" applyAlignment="1" applyProtection="1">
      <alignment vertical="center"/>
    </xf>
    <xf numFmtId="44" fontId="10" fillId="3" borderId="1" xfId="8" applyNumberFormat="1" applyFont="1" applyAlignment="1" applyProtection="1">
      <alignment horizontal="right" vertical="center"/>
    </xf>
    <xf numFmtId="1" fontId="0" fillId="0" borderId="20" xfId="0" applyNumberFormat="1" applyBorder="1" applyAlignment="1" applyProtection="1">
      <alignment horizontal="center" vertical="center"/>
      <protection locked="0"/>
    </xf>
    <xf numFmtId="0" fontId="64" fillId="0" borderId="0" xfId="0" applyFont="1" applyProtection="1">
      <protection hidden="1"/>
    </xf>
    <xf numFmtId="0" fontId="54" fillId="0" borderId="0" xfId="4" applyFont="1" applyFill="1" applyBorder="1" applyAlignment="1" applyProtection="1">
      <alignment vertical="center"/>
      <protection hidden="1"/>
    </xf>
    <xf numFmtId="0" fontId="44" fillId="0" borderId="0" xfId="4" applyFont="1" applyFill="1" applyBorder="1" applyAlignment="1" applyProtection="1">
      <alignment vertical="center"/>
      <protection hidden="1"/>
    </xf>
    <xf numFmtId="0" fontId="23" fillId="0" borderId="0" xfId="0" applyFont="1" applyProtection="1">
      <protection hidden="1"/>
    </xf>
    <xf numFmtId="0" fontId="23" fillId="0" borderId="0" xfId="0" applyFont="1" applyAlignment="1" applyProtection="1">
      <alignment horizontal="left" indent="6"/>
      <protection hidden="1"/>
    </xf>
    <xf numFmtId="0" fontId="22" fillId="0" borderId="0" xfId="4" applyFont="1" applyFill="1" applyBorder="1" applyAlignment="1" applyProtection="1">
      <alignment horizontal="left" vertical="center"/>
      <protection hidden="1"/>
    </xf>
    <xf numFmtId="0" fontId="4" fillId="0" borderId="0" xfId="4" applyFont="1" applyFill="1" applyBorder="1" applyAlignment="1" applyProtection="1">
      <alignment vertical="center"/>
      <protection hidden="1"/>
    </xf>
    <xf numFmtId="0" fontId="19" fillId="0" borderId="0" xfId="4" applyFont="1" applyFill="1" applyBorder="1" applyAlignment="1" applyProtection="1">
      <alignment vertical="center" wrapText="1"/>
      <protection hidden="1"/>
    </xf>
    <xf numFmtId="0" fontId="4" fillId="0" borderId="0" xfId="4" applyFont="1" applyFill="1" applyBorder="1" applyAlignment="1" applyProtection="1">
      <alignment horizontal="left" vertical="center"/>
      <protection hidden="1"/>
    </xf>
    <xf numFmtId="0" fontId="4" fillId="0" borderId="0" xfId="0" applyFont="1" applyAlignment="1" applyProtection="1">
      <alignment horizontal="left" vertical="center" indent="2"/>
      <protection hidden="1"/>
    </xf>
    <xf numFmtId="0" fontId="4" fillId="0" borderId="0" xfId="0" applyFont="1" applyProtection="1">
      <protection hidden="1"/>
    </xf>
    <xf numFmtId="0" fontId="4" fillId="0" borderId="0" xfId="0" applyFont="1" applyAlignment="1" applyProtection="1">
      <alignment vertical="top"/>
      <protection hidden="1"/>
    </xf>
    <xf numFmtId="0" fontId="20" fillId="10" borderId="15" xfId="0" applyFont="1" applyFill="1" applyBorder="1" applyAlignment="1" applyProtection="1">
      <alignment horizontal="center" vertical="center"/>
      <protection hidden="1"/>
    </xf>
    <xf numFmtId="0" fontId="20" fillId="12" borderId="15" xfId="0" applyFont="1" applyFill="1" applyBorder="1" applyAlignment="1" applyProtection="1">
      <alignment horizontal="center" vertical="center"/>
      <protection hidden="1"/>
    </xf>
    <xf numFmtId="0" fontId="20" fillId="0" borderId="4" xfId="0" applyFont="1" applyBorder="1" applyAlignment="1" applyProtection="1">
      <alignment horizontal="right" wrapText="1"/>
      <protection hidden="1"/>
    </xf>
    <xf numFmtId="0" fontId="20" fillId="0" borderId="16" xfId="0" applyFont="1" applyBorder="1" applyAlignment="1" applyProtection="1">
      <alignment horizontal="center" vertical="center"/>
      <protection hidden="1"/>
    </xf>
    <xf numFmtId="0" fontId="20" fillId="0" borderId="11" xfId="0" applyFont="1" applyBorder="1" applyAlignment="1" applyProtection="1">
      <alignment horizontal="right" wrapText="1"/>
      <protection hidden="1"/>
    </xf>
    <xf numFmtId="0" fontId="23" fillId="0" borderId="12" xfId="0" applyFont="1" applyBorder="1" applyProtection="1">
      <protection hidden="1"/>
    </xf>
    <xf numFmtId="0" fontId="4" fillId="0" borderId="0" xfId="0" applyFont="1" applyAlignment="1" applyProtection="1">
      <alignment vertical="center"/>
      <protection hidden="1"/>
    </xf>
    <xf numFmtId="0" fontId="20" fillId="0" borderId="0" xfId="0" applyFont="1" applyAlignment="1" applyProtection="1">
      <alignment horizontal="left" vertical="center"/>
      <protection hidden="1"/>
    </xf>
    <xf numFmtId="0" fontId="24" fillId="0" borderId="0" xfId="0" applyFont="1" applyAlignment="1" applyProtection="1">
      <alignment vertical="center" wrapText="1"/>
      <protection hidden="1"/>
    </xf>
    <xf numFmtId="0" fontId="20" fillId="0" borderId="0" xfId="0" applyFont="1" applyProtection="1">
      <protection hidden="1"/>
    </xf>
    <xf numFmtId="0" fontId="0" fillId="0" borderId="0" xfId="0" applyProtection="1">
      <protection hidden="1"/>
    </xf>
    <xf numFmtId="0" fontId="66" fillId="0" borderId="0" xfId="0" applyFont="1" applyProtection="1">
      <protection hidden="1"/>
    </xf>
    <xf numFmtId="0" fontId="66" fillId="0" borderId="0" xfId="0" applyFont="1" applyAlignment="1" applyProtection="1">
      <alignment horizontal="right"/>
      <protection hidden="1"/>
    </xf>
    <xf numFmtId="0" fontId="73" fillId="0" borderId="0" xfId="0" applyFont="1" applyAlignment="1" applyProtection="1">
      <alignment horizontal="left" vertical="center"/>
      <protection hidden="1"/>
    </xf>
    <xf numFmtId="0" fontId="67" fillId="0" borderId="0" xfId="0" applyFont="1" applyAlignment="1" applyProtection="1">
      <alignment horizontal="center" vertical="center" wrapText="1"/>
      <protection hidden="1"/>
    </xf>
    <xf numFmtId="0" fontId="67" fillId="0" borderId="0" xfId="0" applyFont="1" applyAlignment="1" applyProtection="1">
      <alignment horizontal="left" vertical="center"/>
      <protection hidden="1"/>
    </xf>
    <xf numFmtId="0" fontId="18" fillId="0" borderId="0" xfId="0" applyFont="1" applyAlignment="1" applyProtection="1">
      <alignment vertical="center"/>
      <protection hidden="1"/>
    </xf>
    <xf numFmtId="0" fontId="66" fillId="0" borderId="0" xfId="0" applyFont="1" applyAlignment="1" applyProtection="1">
      <alignment horizontal="left" vertical="center" wrapText="1"/>
      <protection hidden="1"/>
    </xf>
    <xf numFmtId="0" fontId="68" fillId="0" borderId="0" xfId="0" applyFont="1" applyAlignment="1" applyProtection="1">
      <alignment vertical="top"/>
      <protection hidden="1"/>
    </xf>
    <xf numFmtId="0" fontId="0" fillId="0" borderId="0" xfId="0" applyAlignment="1" applyProtection="1">
      <alignment vertical="center"/>
      <protection hidden="1"/>
    </xf>
    <xf numFmtId="0" fontId="0" fillId="0" borderId="0" xfId="0" applyAlignment="1" applyProtection="1">
      <alignment horizontal="right" vertical="center"/>
      <protection hidden="1"/>
    </xf>
    <xf numFmtId="0" fontId="68" fillId="0" borderId="23" xfId="0" applyFont="1" applyBorder="1" applyAlignment="1" applyProtection="1">
      <alignment horizontal="left" vertical="center"/>
      <protection hidden="1"/>
    </xf>
    <xf numFmtId="0" fontId="68" fillId="0" borderId="24" xfId="0" applyFont="1" applyBorder="1" applyAlignment="1" applyProtection="1">
      <alignment horizontal="left" vertical="center"/>
      <protection hidden="1"/>
    </xf>
    <xf numFmtId="0" fontId="69" fillId="0" borderId="24" xfId="0" applyFont="1" applyBorder="1" applyAlignment="1" applyProtection="1">
      <alignment horizontal="left" vertical="center"/>
      <protection hidden="1"/>
    </xf>
    <xf numFmtId="0" fontId="69" fillId="0" borderId="24" xfId="0" applyFont="1" applyBorder="1" applyAlignment="1" applyProtection="1">
      <alignment horizontal="center" vertical="center"/>
      <protection hidden="1"/>
    </xf>
    <xf numFmtId="0" fontId="69" fillId="0" borderId="24" xfId="0" applyFont="1" applyBorder="1" applyProtection="1">
      <protection hidden="1"/>
    </xf>
    <xf numFmtId="0" fontId="69" fillId="0" borderId="25" xfId="0" applyFont="1" applyBorder="1" applyAlignment="1" applyProtection="1">
      <alignment horizontal="center" vertical="center"/>
      <protection hidden="1"/>
    </xf>
    <xf numFmtId="0" fontId="66" fillId="0" borderId="26" xfId="0" applyFont="1" applyBorder="1" applyAlignment="1" applyProtection="1">
      <alignment horizontal="justify" vertical="center"/>
      <protection hidden="1"/>
    </xf>
    <xf numFmtId="0" fontId="66" fillId="0" borderId="0" xfId="0" applyFont="1" applyAlignment="1" applyProtection="1">
      <alignment horizontal="justify" vertical="center"/>
      <protection hidden="1"/>
    </xf>
    <xf numFmtId="0" fontId="66" fillId="0" borderId="27" xfId="0" applyFont="1" applyBorder="1" applyAlignment="1" applyProtection="1">
      <alignment horizontal="justify" vertical="center"/>
      <protection hidden="1"/>
    </xf>
    <xf numFmtId="44" fontId="75" fillId="0" borderId="32" xfId="0" applyNumberFormat="1" applyFont="1" applyBorder="1" applyAlignment="1" applyProtection="1">
      <alignment horizontal="left" vertical="center"/>
      <protection hidden="1"/>
    </xf>
    <xf numFmtId="44" fontId="75" fillId="0" borderId="7" xfId="0" applyNumberFormat="1" applyFont="1" applyBorder="1" applyAlignment="1" applyProtection="1">
      <alignment horizontal="left" vertical="center"/>
      <protection hidden="1"/>
    </xf>
    <xf numFmtId="44" fontId="75" fillId="0" borderId="33" xfId="0" applyNumberFormat="1" applyFont="1" applyBorder="1" applyAlignment="1" applyProtection="1">
      <alignment horizontal="left" vertical="center"/>
      <protection hidden="1"/>
    </xf>
    <xf numFmtId="0" fontId="68" fillId="0" borderId="26" xfId="0" applyFont="1" applyBorder="1" applyAlignment="1" applyProtection="1">
      <alignment horizontal="left" vertical="center"/>
      <protection hidden="1"/>
    </xf>
    <xf numFmtId="0" fontId="69" fillId="0" borderId="27" xfId="0" applyFont="1" applyBorder="1" applyProtection="1">
      <protection hidden="1"/>
    </xf>
    <xf numFmtId="0" fontId="68" fillId="0" borderId="26" xfId="0" applyFont="1" applyBorder="1" applyAlignment="1" applyProtection="1">
      <alignment vertical="center"/>
      <protection hidden="1"/>
    </xf>
    <xf numFmtId="0" fontId="66" fillId="0" borderId="28" xfId="0" applyFont="1" applyBorder="1" applyProtection="1">
      <protection hidden="1"/>
    </xf>
    <xf numFmtId="0" fontId="66" fillId="0" borderId="29" xfId="0" applyFont="1" applyBorder="1" applyProtection="1">
      <protection hidden="1"/>
    </xf>
    <xf numFmtId="0" fontId="66" fillId="0" borderId="30" xfId="0" applyFont="1" applyBorder="1" applyProtection="1">
      <protection hidden="1"/>
    </xf>
    <xf numFmtId="0" fontId="72" fillId="0" borderId="0" xfId="0" applyFont="1" applyAlignment="1" applyProtection="1">
      <alignment vertical="center"/>
      <protection hidden="1"/>
    </xf>
    <xf numFmtId="0" fontId="18" fillId="0" borderId="0" xfId="18" applyFont="1" applyProtection="1">
      <protection hidden="1"/>
    </xf>
    <xf numFmtId="0" fontId="41" fillId="0" borderId="0" xfId="0" applyFont="1" applyProtection="1">
      <protection hidden="1"/>
    </xf>
    <xf numFmtId="0" fontId="0" fillId="0" borderId="0" xfId="0" quotePrefix="1" applyProtection="1">
      <protection hidden="1"/>
    </xf>
    <xf numFmtId="0" fontId="21" fillId="0" borderId="0" xfId="17" applyProtection="1">
      <protection hidden="1"/>
    </xf>
    <xf numFmtId="0" fontId="23" fillId="14" borderId="15" xfId="0" applyFont="1" applyFill="1" applyBorder="1" applyAlignment="1" applyProtection="1">
      <alignment horizontal="center" vertical="center"/>
      <protection locked="0"/>
    </xf>
    <xf numFmtId="0" fontId="0" fillId="0" borderId="14" xfId="0" applyBorder="1" applyAlignment="1" applyProtection="1">
      <alignment vertical="center"/>
      <protection locked="0"/>
    </xf>
    <xf numFmtId="0" fontId="0" fillId="0" borderId="22" xfId="0" applyBorder="1" applyAlignment="1" applyProtection="1">
      <alignment vertical="center"/>
      <protection locked="0"/>
    </xf>
    <xf numFmtId="49" fontId="0" fillId="0" borderId="14" xfId="0" applyNumberFormat="1" applyBorder="1" applyAlignment="1" applyProtection="1">
      <alignment horizontal="center" vertical="center"/>
      <protection locked="0"/>
    </xf>
    <xf numFmtId="14" fontId="0" fillId="0" borderId="14" xfId="0" applyNumberFormat="1" applyBorder="1" applyAlignment="1" applyProtection="1">
      <alignment horizontal="center" vertical="center"/>
      <protection locked="0"/>
    </xf>
    <xf numFmtId="14" fontId="66" fillId="14" borderId="0" xfId="0" applyNumberFormat="1" applyFont="1" applyFill="1" applyAlignment="1" applyProtection="1">
      <alignment horizontal="left"/>
      <protection locked="0"/>
    </xf>
    <xf numFmtId="0" fontId="0" fillId="0" borderId="14" xfId="0" applyBorder="1" applyAlignment="1" applyProtection="1">
      <alignment horizontal="left" vertical="center"/>
      <protection locked="0"/>
    </xf>
    <xf numFmtId="165" fontId="0" fillId="0" borderId="14" xfId="0" applyNumberFormat="1" applyBorder="1" applyAlignment="1" applyProtection="1">
      <alignment horizontal="center" vertical="center"/>
      <protection locked="0"/>
    </xf>
    <xf numFmtId="164" fontId="0" fillId="0" borderId="14" xfId="0" applyNumberFormat="1" applyBorder="1" applyAlignment="1" applyProtection="1">
      <alignment horizontal="center" vertical="center"/>
      <protection locked="0"/>
    </xf>
    <xf numFmtId="44" fontId="9" fillId="0" borderId="14" xfId="1" applyFont="1" applyBorder="1" applyAlignment="1" applyProtection="1">
      <alignment horizontal="center" vertical="center"/>
      <protection locked="0"/>
    </xf>
    <xf numFmtId="44" fontId="0" fillId="0" borderId="14" xfId="0" applyNumberFormat="1" applyBorder="1" applyAlignment="1" applyProtection="1">
      <alignment vertical="center"/>
      <protection locked="0"/>
    </xf>
    <xf numFmtId="44" fontId="0" fillId="0" borderId="14" xfId="0" applyNumberFormat="1" applyBorder="1" applyAlignment="1" applyProtection="1">
      <alignment vertical="center"/>
      <protection hidden="1"/>
    </xf>
    <xf numFmtId="0" fontId="7" fillId="0" borderId="14" xfId="5" applyNumberFormat="1" applyFont="1" applyBorder="1" applyAlignment="1" applyProtection="1">
      <alignment horizontal="left" vertical="center"/>
      <protection locked="0"/>
    </xf>
    <xf numFmtId="44" fontId="9" fillId="0" borderId="14" xfId="19" applyFont="1" applyBorder="1" applyAlignment="1" applyProtection="1">
      <alignment horizontal="center" vertical="center"/>
      <protection locked="0"/>
    </xf>
    <xf numFmtId="1" fontId="9" fillId="0" borderId="14" xfId="19" applyNumberFormat="1" applyFont="1" applyBorder="1" applyAlignment="1" applyProtection="1">
      <alignment horizontal="center" vertical="center"/>
      <protection locked="0"/>
    </xf>
    <xf numFmtId="44" fontId="9" fillId="0" borderId="14" xfId="19" applyFont="1" applyBorder="1" applyAlignment="1" applyProtection="1">
      <alignment horizontal="center" vertical="center"/>
    </xf>
    <xf numFmtId="166" fontId="7" fillId="0" borderId="14" xfId="5" applyNumberFormat="1" applyFont="1" applyBorder="1" applyAlignment="1" applyProtection="1">
      <alignment horizontal="left" vertical="center"/>
      <protection locked="0"/>
    </xf>
    <xf numFmtId="44" fontId="8" fillId="11" borderId="7" xfId="2" applyNumberFormat="1" applyFont="1" applyFill="1" applyBorder="1" applyAlignment="1">
      <alignment horizontal="right"/>
    </xf>
    <xf numFmtId="1" fontId="0" fillId="0" borderId="14" xfId="0" applyNumberFormat="1" applyBorder="1" applyAlignment="1" applyProtection="1">
      <alignment horizontal="center" vertical="center"/>
      <protection locked="0"/>
    </xf>
    <xf numFmtId="44" fontId="0" fillId="0" borderId="14" xfId="0" applyNumberFormat="1" applyBorder="1" applyAlignment="1" applyProtection="1">
      <alignment horizontal="center" vertical="center"/>
      <protection locked="0"/>
    </xf>
    <xf numFmtId="0" fontId="25" fillId="5" borderId="0" xfId="0" applyFont="1" applyFill="1" applyAlignment="1" applyProtection="1">
      <alignment vertical="center"/>
      <protection hidden="1"/>
    </xf>
    <xf numFmtId="0" fontId="26" fillId="5" borderId="0" xfId="0" applyFont="1" applyFill="1" applyProtection="1">
      <protection hidden="1"/>
    </xf>
    <xf numFmtId="0" fontId="10" fillId="5" borderId="0" xfId="0" applyFont="1" applyFill="1" applyProtection="1">
      <protection hidden="1"/>
    </xf>
    <xf numFmtId="0" fontId="0" fillId="5" borderId="0" xfId="0" applyFill="1" applyProtection="1">
      <protection hidden="1"/>
    </xf>
    <xf numFmtId="14" fontId="14" fillId="0" borderId="0" xfId="0" applyNumberFormat="1" applyFont="1" applyAlignment="1" applyProtection="1">
      <alignment vertical="center"/>
      <protection hidden="1"/>
    </xf>
    <xf numFmtId="14" fontId="29" fillId="5" borderId="0" xfId="0" applyNumberFormat="1" applyFont="1" applyFill="1" applyAlignment="1" applyProtection="1">
      <alignment vertical="center"/>
      <protection hidden="1"/>
    </xf>
    <xf numFmtId="14" fontId="14" fillId="5" borderId="0" xfId="0" applyNumberFormat="1" applyFont="1" applyFill="1" applyAlignment="1" applyProtection="1">
      <alignment vertical="center"/>
      <protection hidden="1"/>
    </xf>
    <xf numFmtId="0" fontId="34" fillId="0" borderId="0" xfId="0" applyFont="1" applyProtection="1">
      <protection hidden="1"/>
    </xf>
    <xf numFmtId="0" fontId="33" fillId="5" borderId="0" xfId="0" applyFont="1" applyFill="1" applyProtection="1">
      <protection hidden="1"/>
    </xf>
    <xf numFmtId="0" fontId="36" fillId="5" borderId="0" xfId="0" applyFont="1" applyFill="1" applyProtection="1">
      <protection hidden="1"/>
    </xf>
    <xf numFmtId="0" fontId="34" fillId="5" borderId="0" xfId="0" applyFont="1" applyFill="1" applyProtection="1">
      <protection hidden="1"/>
    </xf>
    <xf numFmtId="0" fontId="35" fillId="5" borderId="0" xfId="17" applyFont="1" applyFill="1" applyAlignment="1" applyProtection="1">
      <alignment vertical="center"/>
      <protection hidden="1"/>
    </xf>
    <xf numFmtId="0" fontId="39" fillId="5" borderId="0" xfId="17" applyFont="1" applyFill="1" applyAlignment="1" applyProtection="1">
      <alignment vertical="center"/>
      <protection hidden="1"/>
    </xf>
    <xf numFmtId="0" fontId="27" fillId="0" borderId="0" xfId="0" applyFont="1" applyAlignment="1" applyProtection="1">
      <alignment vertical="center" wrapText="1"/>
      <protection hidden="1"/>
    </xf>
    <xf numFmtId="0" fontId="26" fillId="0" borderId="0" xfId="0" applyFont="1" applyAlignment="1" applyProtection="1">
      <alignment vertical="center" wrapText="1"/>
      <protection hidden="1"/>
    </xf>
    <xf numFmtId="0" fontId="27" fillId="0" borderId="0" xfId="0" applyFont="1" applyAlignment="1" applyProtection="1">
      <alignment vertical="center"/>
      <protection hidden="1"/>
    </xf>
    <xf numFmtId="0" fontId="0" fillId="0" borderId="0" xfId="0" applyAlignment="1" applyProtection="1">
      <alignment horizontal="center" vertical="center"/>
      <protection hidden="1"/>
    </xf>
    <xf numFmtId="44" fontId="0" fillId="0" borderId="0" xfId="0" applyNumberFormat="1" applyAlignment="1" applyProtection="1">
      <alignment vertical="center"/>
      <protection hidden="1"/>
    </xf>
    <xf numFmtId="0" fontId="26" fillId="0" borderId="0" xfId="2" quotePrefix="1" applyFont="1" applyAlignment="1" applyProtection="1">
      <alignment vertical="center"/>
      <protection hidden="1"/>
    </xf>
    <xf numFmtId="44" fontId="26" fillId="0" borderId="0" xfId="2" quotePrefix="1" applyNumberFormat="1" applyFont="1" applyAlignment="1" applyProtection="1">
      <alignment vertical="center"/>
      <protection hidden="1"/>
    </xf>
    <xf numFmtId="0" fontId="0" fillId="0" borderId="0" xfId="0" applyAlignment="1" applyProtection="1">
      <alignment horizontal="center"/>
      <protection hidden="1"/>
    </xf>
    <xf numFmtId="0" fontId="60" fillId="0" borderId="0" xfId="0" applyFont="1" applyAlignment="1" applyProtection="1">
      <alignment vertical="top"/>
      <protection hidden="1"/>
    </xf>
    <xf numFmtId="44" fontId="26" fillId="0" borderId="0" xfId="2" applyNumberFormat="1" applyFont="1" applyAlignment="1" applyProtection="1">
      <alignment horizontal="center" vertical="center" wrapText="1"/>
      <protection hidden="1"/>
    </xf>
    <xf numFmtId="0" fontId="5" fillId="0" borderId="0" xfId="2" applyFont="1" applyAlignment="1" applyProtection="1">
      <alignment vertical="center" wrapText="1"/>
      <protection hidden="1"/>
    </xf>
    <xf numFmtId="0" fontId="48" fillId="0" borderId="0" xfId="2" quotePrefix="1" applyFont="1" applyAlignment="1" applyProtection="1">
      <alignment vertical="center"/>
      <protection hidden="1"/>
    </xf>
    <xf numFmtId="0" fontId="10" fillId="0" borderId="0" xfId="2" quotePrefix="1" applyFont="1" applyAlignment="1" applyProtection="1">
      <alignment vertical="top" wrapText="1"/>
      <protection hidden="1"/>
    </xf>
    <xf numFmtId="44" fontId="10" fillId="0" borderId="0" xfId="2" quotePrefix="1" applyNumberFormat="1" applyFont="1" applyAlignment="1" applyProtection="1">
      <alignment vertical="top" wrapText="1"/>
      <protection hidden="1"/>
    </xf>
    <xf numFmtId="0" fontId="6" fillId="0" borderId="0" xfId="2" applyFont="1" applyAlignment="1" applyProtection="1">
      <alignment vertical="top" wrapText="1"/>
      <protection hidden="1"/>
    </xf>
    <xf numFmtId="0" fontId="11" fillId="0" borderId="0" xfId="0" applyFont="1" applyAlignment="1" applyProtection="1">
      <alignment vertical="top"/>
      <protection hidden="1"/>
    </xf>
    <xf numFmtId="3" fontId="10" fillId="0" borderId="0" xfId="2" quotePrefix="1" applyNumberFormat="1" applyFont="1" applyAlignment="1" applyProtection="1">
      <alignment vertical="top" wrapText="1"/>
      <protection hidden="1"/>
    </xf>
    <xf numFmtId="0" fontId="10" fillId="0" borderId="0" xfId="2" quotePrefix="1" applyFont="1" applyAlignment="1" applyProtection="1">
      <alignment horizontal="right" vertical="top"/>
      <protection hidden="1"/>
    </xf>
    <xf numFmtId="44" fontId="10" fillId="0" borderId="0" xfId="2" quotePrefix="1" applyNumberFormat="1" applyFont="1" applyAlignment="1" applyProtection="1">
      <alignment horizontal="right" vertical="top" wrapText="1"/>
      <protection hidden="1"/>
    </xf>
    <xf numFmtId="14" fontId="10" fillId="0" borderId="7" xfId="2" quotePrefix="1" applyNumberFormat="1" applyFont="1" applyBorder="1" applyAlignment="1" applyProtection="1">
      <alignment vertical="top" wrapText="1"/>
      <protection hidden="1"/>
    </xf>
    <xf numFmtId="0" fontId="45" fillId="0" borderId="0" xfId="2" quotePrefix="1" applyFont="1" applyAlignment="1" applyProtection="1">
      <alignment vertical="top"/>
      <protection hidden="1"/>
    </xf>
    <xf numFmtId="44" fontId="8" fillId="0" borderId="0" xfId="2" applyNumberFormat="1" applyFont="1" applyAlignment="1" applyProtection="1">
      <alignment vertical="top" wrapText="1"/>
      <protection hidden="1"/>
    </xf>
    <xf numFmtId="0" fontId="10" fillId="0" borderId="0" xfId="2" quotePrefix="1" applyFont="1" applyAlignment="1" applyProtection="1">
      <alignment horizontal="center" vertical="top" wrapText="1"/>
      <protection hidden="1"/>
    </xf>
    <xf numFmtId="14" fontId="10" fillId="0" borderId="0" xfId="2" quotePrefix="1" applyNumberFormat="1" applyFont="1" applyAlignment="1" applyProtection="1">
      <alignment vertical="top" wrapText="1"/>
      <protection hidden="1"/>
    </xf>
    <xf numFmtId="0" fontId="10" fillId="0" borderId="0" xfId="0" applyFont="1" applyAlignment="1" applyProtection="1">
      <alignment horizontal="right" vertical="center"/>
      <protection hidden="1"/>
    </xf>
    <xf numFmtId="0" fontId="78" fillId="0" borderId="0" xfId="0" applyFont="1" applyAlignment="1" applyProtection="1">
      <alignment horizontal="left" vertical="center"/>
      <protection hidden="1"/>
    </xf>
    <xf numFmtId="0" fontId="13" fillId="0" borderId="0" xfId="0" applyFont="1" applyAlignment="1" applyProtection="1">
      <alignment horizontal="center" vertical="center"/>
      <protection hidden="1"/>
    </xf>
    <xf numFmtId="0" fontId="13" fillId="0" borderId="0" xfId="0" applyFont="1" applyAlignment="1" applyProtection="1">
      <alignment vertical="center"/>
      <protection hidden="1"/>
    </xf>
    <xf numFmtId="0" fontId="12" fillId="0" borderId="0" xfId="0" applyFont="1" applyAlignment="1" applyProtection="1">
      <alignment vertical="center"/>
      <protection hidden="1"/>
    </xf>
    <xf numFmtId="0" fontId="13" fillId="0" borderId="18" xfId="0" applyFont="1" applyBorder="1" applyAlignment="1" applyProtection="1">
      <alignment vertical="center"/>
      <protection hidden="1"/>
    </xf>
    <xf numFmtId="0" fontId="26" fillId="0" borderId="0" xfId="2" applyFont="1" applyAlignment="1" applyProtection="1">
      <alignment vertical="center" wrapText="1"/>
      <protection hidden="1"/>
    </xf>
    <xf numFmtId="0" fontId="37" fillId="0" borderId="0" xfId="2" applyFont="1" applyAlignment="1" applyProtection="1">
      <alignment horizontal="left" vertical="center"/>
      <protection hidden="1"/>
    </xf>
    <xf numFmtId="0" fontId="9" fillId="0" borderId="0" xfId="0" applyFont="1" applyProtection="1">
      <protection hidden="1"/>
    </xf>
    <xf numFmtId="0" fontId="0" fillId="0" borderId="13" xfId="0" applyBorder="1" applyAlignment="1" applyProtection="1">
      <alignment horizontal="center" vertical="center"/>
      <protection hidden="1"/>
    </xf>
    <xf numFmtId="0" fontId="11" fillId="0" borderId="0" xfId="0" applyFont="1" applyAlignment="1" applyProtection="1">
      <alignment vertical="center"/>
      <protection hidden="1"/>
    </xf>
    <xf numFmtId="0" fontId="10" fillId="0" borderId="0" xfId="0" applyFont="1" applyAlignment="1" applyProtection="1">
      <alignment horizontal="center" vertical="center"/>
      <protection hidden="1"/>
    </xf>
    <xf numFmtId="0" fontId="26" fillId="0" borderId="0" xfId="2" applyFont="1" applyAlignment="1" applyProtection="1">
      <alignment horizontal="center" vertical="center" wrapText="1"/>
      <protection hidden="1"/>
    </xf>
    <xf numFmtId="0" fontId="16" fillId="0" borderId="0" xfId="0" applyFont="1" applyAlignment="1" applyProtection="1">
      <alignment vertical="center"/>
      <protection hidden="1"/>
    </xf>
    <xf numFmtId="0" fontId="38" fillId="0" borderId="0" xfId="2" quotePrefix="1" applyFont="1" applyAlignment="1" applyProtection="1">
      <alignment vertical="center"/>
      <protection hidden="1"/>
    </xf>
    <xf numFmtId="0" fontId="38" fillId="0" borderId="0" xfId="2" quotePrefix="1" applyFont="1" applyAlignment="1" applyProtection="1">
      <alignment horizontal="center" vertical="center"/>
      <protection hidden="1"/>
    </xf>
    <xf numFmtId="44" fontId="38" fillId="0" borderId="0" xfId="2" quotePrefix="1" applyNumberFormat="1" applyFont="1" applyAlignment="1" applyProtection="1">
      <alignment vertical="center"/>
      <protection hidden="1"/>
    </xf>
    <xf numFmtId="0" fontId="9" fillId="0" borderId="0" xfId="0" quotePrefix="1" applyFont="1" applyAlignment="1" applyProtection="1">
      <alignment horizontal="center"/>
      <protection hidden="1"/>
    </xf>
    <xf numFmtId="0" fontId="37" fillId="0" borderId="0" xfId="2" applyFont="1" applyAlignment="1" applyProtection="1">
      <alignment horizontal="center" vertical="center"/>
      <protection hidden="1"/>
    </xf>
    <xf numFmtId="0" fontId="13" fillId="0" borderId="0" xfId="0" applyFont="1" applyAlignment="1" applyProtection="1">
      <alignment horizontal="left" vertical="center"/>
      <protection hidden="1"/>
    </xf>
    <xf numFmtId="0" fontId="40" fillId="0" borderId="0" xfId="2" quotePrefix="1" applyFont="1" applyAlignment="1" applyProtection="1">
      <alignment vertical="center"/>
      <protection hidden="1"/>
    </xf>
    <xf numFmtId="0" fontId="9" fillId="0" borderId="0" xfId="0" applyFont="1" applyAlignment="1" applyProtection="1">
      <alignment horizontal="left"/>
      <protection hidden="1"/>
    </xf>
    <xf numFmtId="0" fontId="9" fillId="0" borderId="0" xfId="0" applyFont="1" applyAlignment="1" applyProtection="1">
      <alignment horizontal="center"/>
      <protection hidden="1"/>
    </xf>
    <xf numFmtId="1" fontId="0" fillId="0" borderId="14" xfId="0" applyNumberFormat="1" applyBorder="1" applyAlignment="1" applyProtection="1">
      <alignment horizontal="center" vertical="center"/>
      <protection hidden="1"/>
    </xf>
    <xf numFmtId="0" fontId="13" fillId="0" borderId="0" xfId="2" applyFont="1" applyAlignment="1" applyProtection="1">
      <alignment vertical="center" wrapText="1"/>
      <protection hidden="1"/>
    </xf>
    <xf numFmtId="0" fontId="13" fillId="0" borderId="0" xfId="0" applyFont="1" applyProtection="1">
      <protection hidden="1"/>
    </xf>
    <xf numFmtId="49" fontId="0" fillId="0" borderId="0" xfId="0" applyNumberFormat="1" applyAlignment="1" applyProtection="1">
      <alignment horizontal="center" vertical="center"/>
      <protection hidden="1"/>
    </xf>
    <xf numFmtId="164" fontId="37" fillId="0" borderId="0" xfId="8" applyNumberFormat="1" applyFont="1" applyFill="1" applyBorder="1" applyAlignment="1" applyProtection="1">
      <alignment horizontal="center" vertical="center"/>
      <protection hidden="1"/>
    </xf>
    <xf numFmtId="0" fontId="6" fillId="0" borderId="0" xfId="2" applyFont="1" applyAlignment="1" applyProtection="1">
      <alignment vertical="center" wrapText="1"/>
      <protection hidden="1"/>
    </xf>
    <xf numFmtId="0" fontId="15" fillId="0" borderId="0" xfId="2" applyFont="1" applyAlignment="1" applyProtection="1">
      <alignment vertical="center"/>
      <protection hidden="1"/>
    </xf>
    <xf numFmtId="0" fontId="13" fillId="0" borderId="0" xfId="2" quotePrefix="1" applyFont="1" applyAlignment="1" applyProtection="1">
      <alignment vertical="center"/>
      <protection hidden="1"/>
    </xf>
    <xf numFmtId="44" fontId="13" fillId="0" borderId="0" xfId="2" quotePrefix="1" applyNumberFormat="1" applyFont="1" applyAlignment="1" applyProtection="1">
      <alignment vertical="center"/>
      <protection hidden="1"/>
    </xf>
    <xf numFmtId="0" fontId="13" fillId="0" borderId="0" xfId="2" quotePrefix="1" applyFont="1" applyAlignment="1" applyProtection="1">
      <alignment horizontal="center" vertical="center"/>
      <protection hidden="1"/>
    </xf>
    <xf numFmtId="0" fontId="10" fillId="0" borderId="0" xfId="0" applyFont="1" applyAlignment="1" applyProtection="1">
      <alignment horizontal="right"/>
      <protection hidden="1"/>
    </xf>
    <xf numFmtId="0" fontId="8" fillId="0" borderId="0" xfId="2" applyFont="1" applyAlignment="1" applyProtection="1">
      <alignment horizontal="right"/>
      <protection hidden="1"/>
    </xf>
    <xf numFmtId="0" fontId="0" fillId="0" borderId="34" xfId="0" applyBorder="1" applyAlignment="1" applyProtection="1">
      <alignment wrapText="1"/>
      <protection hidden="1"/>
    </xf>
    <xf numFmtId="0" fontId="0" fillId="0" borderId="0" xfId="0" applyAlignment="1" applyProtection="1">
      <alignment wrapText="1"/>
      <protection hidden="1"/>
    </xf>
    <xf numFmtId="0" fontId="7" fillId="0" borderId="14" xfId="5" applyNumberFormat="1" applyFont="1" applyBorder="1" applyAlignment="1" applyProtection="1">
      <alignment horizontal="center" vertical="center"/>
      <protection hidden="1"/>
    </xf>
    <xf numFmtId="0" fontId="26" fillId="0" borderId="0" xfId="4" applyFont="1" applyFill="1" applyBorder="1" applyAlignment="1" applyProtection="1">
      <alignment vertical="center"/>
      <protection hidden="1"/>
    </xf>
    <xf numFmtId="0" fontId="26" fillId="0" borderId="0" xfId="4" applyFont="1" applyFill="1" applyBorder="1" applyAlignment="1" applyProtection="1">
      <alignment horizontal="center" vertical="center"/>
      <protection hidden="1"/>
    </xf>
    <xf numFmtId="0" fontId="13" fillId="0" borderId="0" xfId="2" applyFont="1" applyAlignment="1" applyProtection="1">
      <alignment horizontal="center" vertical="center"/>
      <protection hidden="1"/>
    </xf>
    <xf numFmtId="44" fontId="13" fillId="0" borderId="0" xfId="2" applyNumberFormat="1" applyFont="1" applyAlignment="1" applyProtection="1">
      <alignment vertical="center"/>
      <protection hidden="1"/>
    </xf>
    <xf numFmtId="44" fontId="10" fillId="11" borderId="7" xfId="0" applyNumberFormat="1" applyFont="1" applyFill="1" applyBorder="1" applyAlignment="1" applyProtection="1">
      <alignment horizontal="center" vertical="center"/>
      <protection hidden="1"/>
    </xf>
    <xf numFmtId="0" fontId="13" fillId="0" borderId="0" xfId="0" applyFont="1" applyAlignment="1" applyProtection="1">
      <alignment horizontal="center"/>
      <protection hidden="1"/>
    </xf>
    <xf numFmtId="44" fontId="0" fillId="0" borderId="0" xfId="0" applyNumberFormat="1" applyAlignment="1" applyProtection="1">
      <alignment horizontal="center" vertical="center"/>
      <protection hidden="1"/>
    </xf>
    <xf numFmtId="44" fontId="0" fillId="0" borderId="14" xfId="0" applyNumberFormat="1" applyBorder="1" applyAlignment="1">
      <alignment horizontal="center" vertical="center"/>
    </xf>
    <xf numFmtId="0" fontId="9" fillId="0" borderId="0" xfId="2" applyFont="1" applyAlignment="1" applyProtection="1">
      <alignment vertical="center"/>
      <protection hidden="1"/>
    </xf>
    <xf numFmtId="0" fontId="13" fillId="0" borderId="21" xfId="0" applyFont="1" applyBorder="1" applyAlignment="1" applyProtection="1">
      <alignment vertical="center"/>
      <protection hidden="1"/>
    </xf>
    <xf numFmtId="14" fontId="10" fillId="0" borderId="7" xfId="2" quotePrefix="1" applyNumberFormat="1" applyFont="1" applyBorder="1" applyAlignment="1">
      <alignment vertical="top" wrapText="1"/>
    </xf>
    <xf numFmtId="44" fontId="10" fillId="11" borderId="7" xfId="0" applyNumberFormat="1" applyFont="1" applyFill="1" applyBorder="1" applyAlignment="1">
      <alignment horizontal="center" vertical="center"/>
    </xf>
    <xf numFmtId="0" fontId="13" fillId="0" borderId="0" xfId="2" applyFont="1" applyAlignment="1" applyProtection="1">
      <alignment horizontal="center" vertical="center" wrapText="1"/>
      <protection hidden="1"/>
    </xf>
    <xf numFmtId="14" fontId="0" fillId="0" borderId="0" xfId="0" applyNumberFormat="1" applyAlignment="1" applyProtection="1">
      <alignment horizontal="center" vertical="center"/>
      <protection hidden="1"/>
    </xf>
    <xf numFmtId="0" fontId="65" fillId="14" borderId="6" xfId="0" applyFont="1" applyFill="1" applyBorder="1" applyAlignment="1" applyProtection="1">
      <alignment horizontal="left"/>
      <protection locked="0"/>
    </xf>
    <xf numFmtId="44" fontId="0" fillId="0" borderId="14" xfId="0" applyNumberFormat="1" applyBorder="1" applyAlignment="1" applyProtection="1">
      <alignment horizontal="right" vertical="center"/>
      <protection locked="0"/>
    </xf>
    <xf numFmtId="166" fontId="7" fillId="0" borderId="14" xfId="5" applyNumberFormat="1" applyFont="1" applyBorder="1" applyAlignment="1" applyProtection="1">
      <alignment horizontal="center" vertical="center"/>
    </xf>
    <xf numFmtId="44" fontId="10" fillId="11" borderId="7" xfId="0" applyNumberFormat="1" applyFont="1" applyFill="1" applyBorder="1" applyAlignment="1" applyProtection="1">
      <alignment horizontal="right"/>
      <protection locked="0"/>
    </xf>
    <xf numFmtId="1" fontId="7" fillId="0" borderId="14" xfId="5" applyNumberFormat="1" applyFont="1" applyBorder="1" applyAlignment="1" applyProtection="1">
      <alignment horizontal="center" vertical="center"/>
      <protection locked="0"/>
    </xf>
    <xf numFmtId="0" fontId="13" fillId="0" borderId="0" xfId="0" applyFont="1" applyAlignment="1" applyProtection="1">
      <alignment horizontal="right"/>
      <protection hidden="1"/>
    </xf>
    <xf numFmtId="0" fontId="82" fillId="0" borderId="0" xfId="4" applyFont="1" applyFill="1" applyBorder="1" applyAlignment="1" applyProtection="1">
      <alignment vertical="center"/>
      <protection hidden="1"/>
    </xf>
    <xf numFmtId="0" fontId="83" fillId="0" borderId="0" xfId="0" applyFont="1" applyProtection="1">
      <protection hidden="1"/>
    </xf>
    <xf numFmtId="0" fontId="18" fillId="0" borderId="0" xfId="0" applyFont="1" applyProtection="1">
      <protection hidden="1"/>
    </xf>
    <xf numFmtId="0" fontId="83" fillId="0" borderId="0" xfId="0" applyFont="1" applyAlignment="1" applyProtection="1">
      <alignment vertical="center"/>
      <protection hidden="1"/>
    </xf>
    <xf numFmtId="0" fontId="29" fillId="5" borderId="0" xfId="17" applyFont="1" applyFill="1" applyAlignment="1" applyProtection="1">
      <alignment vertical="center"/>
      <protection hidden="1"/>
    </xf>
    <xf numFmtId="0" fontId="84" fillId="0" borderId="0" xfId="0" applyFont="1" applyAlignment="1" applyProtection="1">
      <alignment horizontal="left" vertical="center"/>
      <protection hidden="1"/>
    </xf>
    <xf numFmtId="0" fontId="44" fillId="0" borderId="0" xfId="4" applyFont="1" applyFill="1" applyBorder="1" applyAlignment="1" applyProtection="1">
      <alignment horizontal="center" vertical="center"/>
      <protection hidden="1"/>
    </xf>
    <xf numFmtId="0" fontId="85" fillId="0" borderId="0" xfId="18" applyFont="1" applyProtection="1">
      <protection hidden="1"/>
    </xf>
    <xf numFmtId="0" fontId="85" fillId="0" borderId="0" xfId="18" applyFont="1" applyAlignment="1" applyProtection="1">
      <alignment horizontal="right"/>
      <protection hidden="1"/>
    </xf>
    <xf numFmtId="0" fontId="62" fillId="0" borderId="0" xfId="0" applyFont="1" applyAlignment="1" applyProtection="1">
      <alignment horizontal="right" vertical="center"/>
      <protection hidden="1"/>
    </xf>
    <xf numFmtId="0" fontId="19" fillId="0" borderId="0" xfId="4" applyFont="1" applyFill="1" applyBorder="1" applyAlignment="1" applyProtection="1">
      <alignment horizontal="right" vertical="center" wrapText="1"/>
      <protection hidden="1"/>
    </xf>
    <xf numFmtId="0" fontId="19" fillId="0" borderId="0" xfId="0" applyFont="1" applyAlignment="1" applyProtection="1">
      <alignment horizontal="left"/>
      <protection hidden="1"/>
    </xf>
    <xf numFmtId="0" fontId="19" fillId="0" borderId="0" xfId="4" applyFont="1" applyFill="1" applyBorder="1" applyAlignment="1" applyProtection="1">
      <alignment horizontal="left" vertical="center"/>
      <protection hidden="1"/>
    </xf>
    <xf numFmtId="166" fontId="0" fillId="0" borderId="14" xfId="0" applyNumberFormat="1" applyBorder="1" applyAlignment="1" applyProtection="1">
      <alignment horizontal="center" vertical="center"/>
      <protection locked="0"/>
    </xf>
    <xf numFmtId="44" fontId="10" fillId="3" borderId="1" xfId="8" applyNumberFormat="1" applyFont="1" applyAlignment="1" applyProtection="1">
      <alignment horizontal="right" vertical="center"/>
      <protection hidden="1"/>
    </xf>
    <xf numFmtId="44" fontId="0" fillId="3" borderId="19" xfId="3" applyNumberFormat="1" applyFont="1" applyBorder="1" applyAlignment="1" applyProtection="1">
      <alignment horizontal="center" vertical="center"/>
      <protection hidden="1"/>
    </xf>
    <xf numFmtId="0" fontId="90" fillId="0" borderId="0" xfId="0" applyFont="1" applyProtection="1">
      <protection hidden="1"/>
    </xf>
    <xf numFmtId="44" fontId="10" fillId="0" borderId="0" xfId="0" applyNumberFormat="1" applyFont="1" applyAlignment="1">
      <alignment horizontal="right"/>
    </xf>
    <xf numFmtId="44" fontId="8" fillId="0" borderId="0" xfId="2" applyNumberFormat="1" applyFont="1" applyAlignment="1">
      <alignment vertical="center"/>
    </xf>
    <xf numFmtId="14" fontId="10" fillId="0" borderId="0" xfId="2" quotePrefix="1" applyNumberFormat="1" applyFont="1" applyAlignment="1">
      <alignment vertical="top" wrapText="1"/>
    </xf>
    <xf numFmtId="14" fontId="0" fillId="0" borderId="0" xfId="0" applyNumberFormat="1" applyProtection="1">
      <protection hidden="1"/>
    </xf>
    <xf numFmtId="14" fontId="9" fillId="0" borderId="7" xfId="2" quotePrefix="1" applyNumberFormat="1" applyFont="1" applyBorder="1" applyAlignment="1" applyProtection="1">
      <alignment vertical="top" wrapText="1"/>
      <protection hidden="1"/>
    </xf>
    <xf numFmtId="0" fontId="84" fillId="0" borderId="0" xfId="0" applyFont="1" applyAlignment="1" applyProtection="1">
      <alignment horizontal="right" vertical="center"/>
      <protection hidden="1"/>
    </xf>
    <xf numFmtId="44" fontId="10" fillId="0" borderId="0" xfId="8" applyNumberFormat="1" applyFont="1" applyFill="1" applyBorder="1" applyAlignment="1" applyProtection="1">
      <alignment horizontal="center" vertical="center"/>
    </xf>
    <xf numFmtId="0" fontId="10" fillId="0" borderId="0" xfId="0" quotePrefix="1" applyFont="1" applyAlignment="1" applyProtection="1">
      <alignment horizontal="right" vertical="center"/>
      <protection hidden="1"/>
    </xf>
    <xf numFmtId="44" fontId="10" fillId="0" borderId="0" xfId="0" quotePrefix="1" applyNumberFormat="1" applyFont="1" applyAlignment="1" applyProtection="1">
      <alignment horizontal="right" vertical="center"/>
      <protection hidden="1"/>
    </xf>
    <xf numFmtId="44" fontId="10" fillId="3" borderId="7" xfId="8" applyNumberFormat="1" applyFont="1" applyBorder="1" applyAlignment="1" applyProtection="1">
      <alignment horizontal="right" vertical="center"/>
    </xf>
    <xf numFmtId="0" fontId="66" fillId="0" borderId="0" xfId="0" applyFont="1" applyAlignment="1" applyProtection="1">
      <alignment vertical="center"/>
      <protection hidden="1"/>
    </xf>
    <xf numFmtId="0" fontId="10" fillId="0" borderId="0" xfId="0" quotePrefix="1" applyFont="1" applyAlignment="1" applyProtection="1">
      <alignment horizontal="right"/>
      <protection hidden="1"/>
    </xf>
    <xf numFmtId="14" fontId="18" fillId="0" borderId="7" xfId="0" applyNumberFormat="1" applyFont="1" applyBorder="1" applyAlignment="1" applyProtection="1">
      <alignment horizontal="center" vertical="center" wrapText="1"/>
      <protection hidden="1"/>
    </xf>
    <xf numFmtId="1" fontId="4" fillId="0" borderId="0" xfId="4" applyNumberFormat="1" applyFont="1" applyFill="1" applyBorder="1" applyAlignment="1" applyProtection="1">
      <alignment horizontal="left" vertical="center"/>
      <protection hidden="1"/>
    </xf>
    <xf numFmtId="14" fontId="4" fillId="0" borderId="0" xfId="4" applyNumberFormat="1" applyFont="1" applyFill="1" applyBorder="1" applyAlignment="1" applyProtection="1">
      <alignment horizontal="left" vertical="center"/>
      <protection hidden="1"/>
    </xf>
    <xf numFmtId="0" fontId="4" fillId="14" borderId="14" xfId="4" applyFont="1" applyFill="1" applyBorder="1" applyAlignment="1" applyProtection="1">
      <alignment horizontal="left" vertical="center" indent="1"/>
      <protection locked="0"/>
    </xf>
    <xf numFmtId="1" fontId="4" fillId="15" borderId="14" xfId="4" applyNumberFormat="1" applyFont="1" applyFill="1" applyBorder="1" applyAlignment="1" applyProtection="1">
      <alignment horizontal="left" vertical="center" indent="1"/>
      <protection locked="0"/>
    </xf>
    <xf numFmtId="14" fontId="4" fillId="14" borderId="14" xfId="4" applyNumberFormat="1" applyFont="1" applyFill="1" applyBorder="1" applyAlignment="1" applyProtection="1">
      <alignment horizontal="left" vertical="center" indent="1"/>
      <protection locked="0"/>
    </xf>
    <xf numFmtId="14" fontId="4" fillId="15" borderId="14" xfId="4" applyNumberFormat="1" applyFont="1" applyFill="1" applyBorder="1" applyAlignment="1" applyProtection="1">
      <alignment horizontal="left" vertical="center" indent="1"/>
      <protection locked="0"/>
    </xf>
    <xf numFmtId="49" fontId="4" fillId="14" borderId="14" xfId="4" applyNumberFormat="1" applyFont="1" applyFill="1" applyBorder="1" applyAlignment="1" applyProtection="1">
      <alignment horizontal="left" vertical="center" indent="1"/>
      <protection locked="0"/>
    </xf>
    <xf numFmtId="0" fontId="48" fillId="0" borderId="0" xfId="2" quotePrefix="1" applyFont="1" applyAlignment="1" applyProtection="1">
      <alignment horizontal="right" vertical="center"/>
      <protection hidden="1"/>
    </xf>
    <xf numFmtId="0" fontId="94" fillId="0" borderId="0" xfId="17" quotePrefix="1" applyFont="1" applyAlignment="1" applyProtection="1">
      <alignment horizontal="left" vertical="center"/>
      <protection hidden="1"/>
    </xf>
    <xf numFmtId="0" fontId="27" fillId="6" borderId="0" xfId="0" applyFont="1" applyFill="1" applyAlignment="1" applyProtection="1">
      <alignment vertical="center" wrapText="1"/>
      <protection hidden="1"/>
    </xf>
    <xf numFmtId="44" fontId="10" fillId="3" borderId="7" xfId="8" applyNumberFormat="1" applyFont="1" applyBorder="1" applyAlignment="1" applyProtection="1">
      <alignment horizontal="center" vertical="center"/>
      <protection hidden="1"/>
    </xf>
    <xf numFmtId="166" fontId="0" fillId="0" borderId="14" xfId="0" applyNumberFormat="1" applyBorder="1" applyAlignment="1" applyProtection="1">
      <alignment horizontal="right" vertical="center"/>
      <protection hidden="1"/>
    </xf>
    <xf numFmtId="0" fontId="26" fillId="6" borderId="0" xfId="0" applyFont="1" applyFill="1" applyAlignment="1" applyProtection="1">
      <alignment vertical="center" wrapText="1"/>
      <protection hidden="1"/>
    </xf>
    <xf numFmtId="9" fontId="10" fillId="0" borderId="7" xfId="2" quotePrefix="1" applyNumberFormat="1" applyFont="1" applyBorder="1" applyAlignment="1">
      <alignment horizontal="center" vertical="top" wrapText="1"/>
    </xf>
    <xf numFmtId="1" fontId="95" fillId="0" borderId="14" xfId="4" applyNumberFormat="1" applyFont="1" applyFill="1" applyBorder="1" applyAlignment="1" applyProtection="1">
      <alignment horizontal="left" vertical="center" indent="1"/>
      <protection locked="0"/>
    </xf>
    <xf numFmtId="0" fontId="96" fillId="6" borderId="0" xfId="17" applyFont="1" applyFill="1" applyAlignment="1" applyProtection="1">
      <alignment wrapText="1"/>
      <protection hidden="1"/>
    </xf>
    <xf numFmtId="0" fontId="87" fillId="17" borderId="0" xfId="0" quotePrefix="1" applyFont="1" applyFill="1" applyAlignment="1" applyProtection="1">
      <alignment horizontal="right"/>
      <protection hidden="1"/>
    </xf>
    <xf numFmtId="0" fontId="42" fillId="17" borderId="0" xfId="0" applyFont="1" applyFill="1" applyAlignment="1" applyProtection="1">
      <alignment horizontal="right" vertical="center"/>
      <protection locked="0"/>
    </xf>
    <xf numFmtId="0" fontId="88" fillId="17" borderId="0" xfId="0" applyFont="1" applyFill="1" applyProtection="1">
      <protection hidden="1"/>
    </xf>
    <xf numFmtId="0" fontId="19" fillId="17" borderId="0" xfId="4" applyFont="1" applyFill="1" applyBorder="1" applyAlignment="1" applyProtection="1">
      <alignment horizontal="left" vertical="center"/>
      <protection hidden="1"/>
    </xf>
    <xf numFmtId="0" fontId="19" fillId="17" borderId="0" xfId="0" applyFont="1" applyFill="1" applyAlignment="1" applyProtection="1">
      <alignment horizontal="left"/>
      <protection hidden="1"/>
    </xf>
    <xf numFmtId="0" fontId="19" fillId="17" borderId="15" xfId="17" applyFont="1" applyFill="1" applyBorder="1" applyAlignment="1" applyProtection="1">
      <alignment vertical="center"/>
      <protection hidden="1"/>
    </xf>
    <xf numFmtId="0" fontId="19" fillId="17" borderId="2" xfId="0" applyFont="1" applyFill="1" applyBorder="1" applyAlignment="1" applyProtection="1">
      <alignment vertical="center" wrapText="1"/>
      <protection hidden="1"/>
    </xf>
    <xf numFmtId="0" fontId="19" fillId="17" borderId="3" xfId="0" applyFont="1" applyFill="1" applyBorder="1" applyAlignment="1" applyProtection="1">
      <alignment vertical="center" wrapText="1"/>
      <protection hidden="1"/>
    </xf>
    <xf numFmtId="0" fontId="19" fillId="17" borderId="15" xfId="0" applyFont="1" applyFill="1" applyBorder="1" applyAlignment="1" applyProtection="1">
      <alignment vertical="center" wrapText="1"/>
      <protection hidden="1"/>
    </xf>
    <xf numFmtId="0" fontId="26" fillId="17" borderId="0" xfId="4" applyFont="1" applyFill="1" applyBorder="1" applyAlignment="1" applyProtection="1">
      <alignment vertical="center"/>
      <protection hidden="1"/>
    </xf>
    <xf numFmtId="0" fontId="26" fillId="17" borderId="0" xfId="4" applyFont="1" applyFill="1" applyBorder="1" applyAlignment="1" applyProtection="1">
      <alignment horizontal="center" vertical="center"/>
      <protection hidden="1"/>
    </xf>
    <xf numFmtId="0" fontId="26" fillId="17" borderId="0" xfId="2" applyFont="1" applyFill="1" applyAlignment="1" applyProtection="1">
      <alignment horizontal="center" vertical="center" wrapText="1"/>
      <protection hidden="1"/>
    </xf>
    <xf numFmtId="0" fontId="26" fillId="17" borderId="7" xfId="2" applyFont="1" applyFill="1" applyBorder="1" applyAlignment="1" applyProtection="1">
      <alignment horizontal="center" vertical="center" wrapText="1"/>
      <protection hidden="1"/>
    </xf>
    <xf numFmtId="44" fontId="26" fillId="17" borderId="0" xfId="2" applyNumberFormat="1" applyFont="1" applyFill="1" applyAlignment="1" applyProtection="1">
      <alignment horizontal="center" vertical="center" wrapText="1"/>
      <protection hidden="1"/>
    </xf>
    <xf numFmtId="44" fontId="26" fillId="17" borderId="0" xfId="2" applyNumberFormat="1" applyFont="1" applyFill="1" applyAlignment="1" applyProtection="1">
      <alignment horizontal="right" vertical="center"/>
      <protection hidden="1"/>
    </xf>
    <xf numFmtId="0" fontId="10" fillId="17" borderId="0" xfId="20" applyFont="1" applyFill="1" applyBorder="1" applyAlignment="1" applyProtection="1">
      <alignment horizontal="center" wrapText="1"/>
      <protection hidden="1"/>
    </xf>
    <xf numFmtId="0" fontId="10" fillId="17" borderId="0" xfId="2" applyFont="1" applyFill="1" applyAlignment="1" applyProtection="1">
      <alignment horizontal="center" wrapText="1"/>
      <protection hidden="1"/>
    </xf>
    <xf numFmtId="44" fontId="10" fillId="17" borderId="0" xfId="2" applyNumberFormat="1" applyFont="1" applyFill="1" applyAlignment="1" applyProtection="1">
      <alignment horizontal="center" wrapText="1"/>
      <protection hidden="1"/>
    </xf>
    <xf numFmtId="0" fontId="37" fillId="17" borderId="0" xfId="2" applyFont="1" applyFill="1" applyAlignment="1" applyProtection="1">
      <alignment horizontal="center" wrapText="1"/>
      <protection hidden="1"/>
    </xf>
    <xf numFmtId="0" fontId="0" fillId="18" borderId="0" xfId="0" applyFill="1" applyProtection="1">
      <protection hidden="1"/>
    </xf>
    <xf numFmtId="0" fontId="61" fillId="18" borderId="0" xfId="0" applyFont="1" applyFill="1" applyAlignment="1" applyProtection="1">
      <alignment vertical="center"/>
      <protection hidden="1"/>
    </xf>
    <xf numFmtId="0" fontId="5" fillId="18" borderId="0" xfId="0" applyFont="1" applyFill="1" applyAlignment="1" applyProtection="1">
      <alignment vertical="center"/>
      <protection hidden="1"/>
    </xf>
    <xf numFmtId="0" fontId="13" fillId="18" borderId="0" xfId="0" applyFont="1" applyFill="1" applyAlignment="1" applyProtection="1">
      <alignment vertical="center"/>
      <protection hidden="1"/>
    </xf>
    <xf numFmtId="0" fontId="0" fillId="18" borderId="0" xfId="0" applyFill="1" applyAlignment="1" applyProtection="1">
      <alignment vertical="center"/>
      <protection hidden="1"/>
    </xf>
    <xf numFmtId="0" fontId="26" fillId="17" borderId="0" xfId="2" applyFont="1" applyFill="1" applyAlignment="1" applyProtection="1">
      <alignment horizontal="right" vertical="center"/>
      <protection hidden="1"/>
    </xf>
    <xf numFmtId="0" fontId="10" fillId="17" borderId="4" xfId="2" applyFont="1" applyFill="1" applyBorder="1" applyAlignment="1" applyProtection="1">
      <alignment horizontal="center" wrapText="1"/>
      <protection hidden="1"/>
    </xf>
    <xf numFmtId="0" fontId="10" fillId="17" borderId="0" xfId="2" applyFont="1" applyFill="1" applyAlignment="1" applyProtection="1">
      <alignment horizontal="left" wrapText="1"/>
      <protection hidden="1"/>
    </xf>
    <xf numFmtId="0" fontId="26" fillId="17" borderId="0" xfId="2" applyFont="1" applyFill="1" applyAlignment="1" applyProtection="1">
      <alignment horizontal="right" vertical="center" wrapText="1"/>
      <protection hidden="1"/>
    </xf>
    <xf numFmtId="0" fontId="26" fillId="17" borderId="0" xfId="4" applyFont="1" applyFill="1" applyBorder="1" applyAlignment="1" applyProtection="1">
      <alignment horizontal="right" vertical="center"/>
      <protection hidden="1"/>
    </xf>
    <xf numFmtId="0" fontId="10" fillId="18" borderId="0" xfId="2" applyFont="1" applyFill="1" applyAlignment="1" applyProtection="1">
      <alignment horizontal="center" wrapText="1"/>
      <protection hidden="1"/>
    </xf>
    <xf numFmtId="44" fontId="26" fillId="17" borderId="0" xfId="2" applyNumberFormat="1" applyFont="1" applyFill="1" applyAlignment="1" applyProtection="1">
      <alignment horizontal="right" vertical="center" wrapText="1"/>
      <protection hidden="1"/>
    </xf>
    <xf numFmtId="0" fontId="26" fillId="17" borderId="0" xfId="4" applyFont="1" applyFill="1" applyBorder="1" applyAlignment="1" applyProtection="1">
      <alignment horizontal="left" vertical="center"/>
      <protection hidden="1"/>
    </xf>
    <xf numFmtId="0" fontId="10" fillId="17" borderId="0" xfId="4" applyFont="1" applyFill="1" applyBorder="1" applyAlignment="1" applyProtection="1">
      <alignment vertical="center"/>
      <protection hidden="1"/>
    </xf>
    <xf numFmtId="0" fontId="10" fillId="17" borderId="0" xfId="4" applyFont="1" applyFill="1" applyBorder="1" applyAlignment="1" applyProtection="1">
      <alignment horizontal="center" vertical="center"/>
      <protection hidden="1"/>
    </xf>
    <xf numFmtId="0" fontId="10" fillId="17" borderId="0" xfId="2" applyFont="1" applyFill="1" applyAlignment="1" applyProtection="1">
      <alignment horizontal="center" vertical="center" wrapText="1"/>
      <protection hidden="1"/>
    </xf>
    <xf numFmtId="44" fontId="10" fillId="17" borderId="0" xfId="2" applyNumberFormat="1" applyFont="1" applyFill="1" applyAlignment="1" applyProtection="1">
      <alignment horizontal="center" vertical="center" wrapText="1"/>
      <protection hidden="1"/>
    </xf>
    <xf numFmtId="0" fontId="8" fillId="17" borderId="18" xfId="2" applyFont="1" applyFill="1" applyBorder="1" applyAlignment="1" applyProtection="1">
      <alignment wrapText="1"/>
      <protection hidden="1"/>
    </xf>
    <xf numFmtId="0" fontId="8" fillId="17" borderId="14" xfId="2" applyFont="1" applyFill="1" applyBorder="1" applyAlignment="1" applyProtection="1">
      <alignment wrapText="1"/>
      <protection hidden="1"/>
    </xf>
    <xf numFmtId="0" fontId="8" fillId="17" borderId="22" xfId="2" applyFont="1" applyFill="1" applyBorder="1" applyAlignment="1" applyProtection="1">
      <alignment horizontal="center" wrapText="1"/>
      <protection hidden="1"/>
    </xf>
    <xf numFmtId="0" fontId="31" fillId="17" borderId="0" xfId="4" applyFont="1" applyFill="1" applyBorder="1" applyAlignment="1" applyProtection="1">
      <alignment vertical="center"/>
      <protection hidden="1"/>
    </xf>
    <xf numFmtId="44" fontId="8" fillId="17" borderId="38" xfId="2" applyNumberFormat="1" applyFont="1" applyFill="1" applyBorder="1" applyAlignment="1" applyProtection="1">
      <alignment vertical="center" wrapText="1"/>
      <protection hidden="1"/>
    </xf>
    <xf numFmtId="44" fontId="8" fillId="17" borderId="20" xfId="2" applyNumberFormat="1" applyFont="1" applyFill="1" applyBorder="1" applyAlignment="1" applyProtection="1">
      <alignment vertical="center" wrapText="1"/>
      <protection hidden="1"/>
    </xf>
    <xf numFmtId="0" fontId="8" fillId="18" borderId="14" xfId="2" applyFont="1" applyFill="1" applyBorder="1" applyAlignment="1" applyProtection="1">
      <alignment wrapText="1"/>
      <protection hidden="1"/>
    </xf>
    <xf numFmtId="0" fontId="99" fillId="0" borderId="0" xfId="0" applyFont="1" applyAlignment="1" applyProtection="1">
      <alignment horizontal="center" vertical="center"/>
      <protection hidden="1"/>
    </xf>
    <xf numFmtId="0" fontId="4" fillId="13" borderId="7" xfId="0" applyFont="1" applyFill="1" applyBorder="1" applyAlignment="1" applyProtection="1">
      <alignment horizontal="center" vertical="center"/>
      <protection locked="0"/>
    </xf>
    <xf numFmtId="0" fontId="23" fillId="14" borderId="7" xfId="0" applyFont="1" applyFill="1" applyBorder="1" applyAlignment="1" applyProtection="1">
      <alignment horizontal="center" vertical="center"/>
      <protection locked="0"/>
    </xf>
    <xf numFmtId="0" fontId="23" fillId="0" borderId="0" xfId="0" applyFont="1" applyAlignment="1" applyProtection="1">
      <alignment horizontal="center" vertical="center"/>
      <protection hidden="1"/>
    </xf>
    <xf numFmtId="2" fontId="0" fillId="0" borderId="14" xfId="0" applyNumberFormat="1" applyBorder="1" applyAlignment="1" applyProtection="1">
      <alignment horizontal="center" vertical="center"/>
      <protection locked="0"/>
    </xf>
    <xf numFmtId="0" fontId="38" fillId="0" borderId="0" xfId="2" quotePrefix="1" applyFont="1" applyAlignment="1" applyProtection="1">
      <alignment horizontal="right" vertical="center"/>
      <protection hidden="1"/>
    </xf>
    <xf numFmtId="0" fontId="20" fillId="0" borderId="16" xfId="0" applyFont="1" applyBorder="1" applyAlignment="1" applyProtection="1">
      <alignment horizontal="center" vertical="center" wrapText="1"/>
      <protection hidden="1"/>
    </xf>
    <xf numFmtId="0" fontId="66" fillId="0" borderId="0" xfId="0" applyFont="1" applyBorder="1" applyProtection="1">
      <protection hidden="1"/>
    </xf>
    <xf numFmtId="0" fontId="66" fillId="0" borderId="27" xfId="0" applyFont="1" applyBorder="1" applyProtection="1">
      <protection hidden="1"/>
    </xf>
    <xf numFmtId="0" fontId="101" fillId="0" borderId="26" xfId="0" applyFont="1" applyBorder="1" applyAlignment="1" applyProtection="1">
      <alignment vertical="center"/>
      <protection hidden="1"/>
    </xf>
    <xf numFmtId="44" fontId="75" fillId="0" borderId="0" xfId="0" applyNumberFormat="1" applyFont="1" applyBorder="1" applyAlignment="1" applyProtection="1">
      <alignment horizontal="left" vertical="center"/>
      <protection hidden="1"/>
    </xf>
    <xf numFmtId="44" fontId="75" fillId="0" borderId="27" xfId="0" applyNumberFormat="1" applyFont="1" applyBorder="1" applyAlignment="1" applyProtection="1">
      <alignment horizontal="left" vertical="center"/>
      <protection hidden="1"/>
    </xf>
    <xf numFmtId="0" fontId="68" fillId="0" borderId="43" xfId="0" applyFont="1" applyBorder="1" applyAlignment="1" applyProtection="1">
      <alignment horizontal="left" vertical="center"/>
      <protection hidden="1"/>
    </xf>
    <xf numFmtId="0" fontId="66" fillId="0" borderId="26" xfId="0" applyFont="1" applyBorder="1" applyAlignment="1" applyProtection="1">
      <alignment vertical="center"/>
      <protection hidden="1"/>
    </xf>
    <xf numFmtId="0" fontId="66" fillId="0" borderId="0" xfId="0" applyFont="1" applyBorder="1" applyAlignment="1" applyProtection="1">
      <alignment vertical="center"/>
      <protection hidden="1"/>
    </xf>
    <xf numFmtId="9" fontId="0" fillId="14" borderId="7" xfId="0" applyNumberFormat="1" applyFill="1" applyBorder="1" applyAlignment="1" applyProtection="1">
      <alignment vertical="center"/>
      <protection locked="0"/>
    </xf>
    <xf numFmtId="0" fontId="0" fillId="0" borderId="0" xfId="0" applyBorder="1" applyAlignment="1" applyProtection="1">
      <alignment vertical="center"/>
      <protection hidden="1"/>
    </xf>
    <xf numFmtId="0" fontId="66" fillId="0" borderId="0" xfId="0" applyFont="1" applyBorder="1" applyAlignment="1" applyProtection="1">
      <alignment horizontal="justify" vertical="center"/>
      <protection hidden="1"/>
    </xf>
    <xf numFmtId="0" fontId="68" fillId="0" borderId="0" xfId="0" applyFont="1" applyBorder="1" applyAlignment="1" applyProtection="1">
      <alignment horizontal="left" vertical="center"/>
      <protection hidden="1"/>
    </xf>
    <xf numFmtId="0" fontId="69" fillId="0" borderId="0" xfId="0" applyFont="1" applyBorder="1" applyAlignment="1" applyProtection="1">
      <alignment horizontal="left" vertical="center"/>
      <protection hidden="1"/>
    </xf>
    <xf numFmtId="0" fontId="69" fillId="0" borderId="0" xfId="0" applyFont="1" applyBorder="1" applyAlignment="1" applyProtection="1">
      <alignment horizontal="center" vertical="center"/>
      <protection hidden="1"/>
    </xf>
    <xf numFmtId="0" fontId="69" fillId="0" borderId="0" xfId="0" applyFont="1" applyBorder="1" applyProtection="1">
      <protection hidden="1"/>
    </xf>
    <xf numFmtId="0" fontId="0" fillId="0" borderId="27" xfId="0" applyBorder="1" applyAlignment="1" applyProtection="1">
      <alignment vertical="center"/>
      <protection hidden="1"/>
    </xf>
    <xf numFmtId="0" fontId="68" fillId="0" borderId="0" xfId="0" applyFont="1" applyBorder="1" applyAlignment="1" applyProtection="1">
      <alignment vertical="center"/>
      <protection hidden="1"/>
    </xf>
    <xf numFmtId="0" fontId="68" fillId="0" borderId="0" xfId="0" applyFont="1" applyBorder="1" applyAlignment="1" applyProtection="1">
      <alignment horizontal="right" vertical="center"/>
      <protection hidden="1"/>
    </xf>
    <xf numFmtId="0" fontId="73" fillId="0" borderId="0" xfId="0" applyFont="1" applyBorder="1" applyAlignment="1" applyProtection="1">
      <alignment horizontal="center" vertical="center"/>
      <protection hidden="1"/>
    </xf>
    <xf numFmtId="166" fontId="75" fillId="0" borderId="7" xfId="0" applyNumberFormat="1" applyFont="1" applyBorder="1" applyAlignment="1" applyProtection="1">
      <alignment horizontal="left" vertical="center"/>
      <protection hidden="1"/>
    </xf>
    <xf numFmtId="0" fontId="13" fillId="0" borderId="0" xfId="0" applyFont="1" applyAlignment="1" applyProtection="1">
      <alignment vertical="top"/>
      <protection hidden="1"/>
    </xf>
    <xf numFmtId="0" fontId="48" fillId="0" borderId="0" xfId="2" quotePrefix="1" applyFont="1" applyAlignment="1" applyProtection="1">
      <alignment horizontal="right" vertical="top"/>
      <protection hidden="1"/>
    </xf>
    <xf numFmtId="0" fontId="94" fillId="0" borderId="0" xfId="17" quotePrefix="1" applyFont="1" applyAlignment="1" applyProtection="1">
      <alignment horizontal="left" vertical="top"/>
      <protection hidden="1"/>
    </xf>
    <xf numFmtId="0" fontId="28" fillId="5" borderId="0" xfId="0" applyFont="1" applyFill="1" applyAlignment="1" applyProtection="1">
      <alignment horizontal="left" vertical="center" wrapText="1"/>
      <protection hidden="1"/>
    </xf>
    <xf numFmtId="44" fontId="10" fillId="3" borderId="0" xfId="3" applyNumberFormat="1" applyFont="1" applyBorder="1" applyAlignment="1" applyProtection="1">
      <alignment vertical="center"/>
      <protection locked="0"/>
    </xf>
    <xf numFmtId="0" fontId="34" fillId="0" borderId="0" xfId="0" applyFont="1" applyAlignment="1" applyProtection="1">
      <alignment vertical="center"/>
      <protection hidden="1"/>
    </xf>
    <xf numFmtId="44" fontId="28" fillId="17" borderId="0" xfId="2" applyNumberFormat="1" applyFont="1" applyFill="1" applyAlignment="1" applyProtection="1">
      <alignment horizontal="right" vertical="center"/>
      <protection hidden="1"/>
    </xf>
    <xf numFmtId="0" fontId="27" fillId="6" borderId="0" xfId="0" applyFont="1" applyFill="1" applyAlignment="1" applyProtection="1">
      <alignment horizontal="left" vertical="center" wrapText="1"/>
      <protection hidden="1"/>
    </xf>
    <xf numFmtId="14" fontId="29" fillId="5" borderId="0" xfId="17" applyNumberFormat="1" applyFont="1" applyFill="1" applyAlignment="1" applyProtection="1">
      <alignment vertical="center"/>
      <protection hidden="1"/>
    </xf>
    <xf numFmtId="14" fontId="89" fillId="17" borderId="35" xfId="21" applyNumberFormat="1" applyFont="1" applyFill="1" applyBorder="1" applyAlignment="1" applyProtection="1">
      <alignment horizontal="center" vertical="center"/>
      <protection hidden="1"/>
    </xf>
    <xf numFmtId="14" fontId="89" fillId="17" borderId="36" xfId="21" applyNumberFormat="1" applyFont="1" applyFill="1" applyBorder="1" applyAlignment="1" applyProtection="1">
      <alignment horizontal="center" vertical="center"/>
      <protection hidden="1"/>
    </xf>
    <xf numFmtId="0" fontId="27" fillId="5" borderId="0" xfId="0" applyFont="1" applyFill="1" applyAlignment="1" applyProtection="1">
      <alignment horizontal="left" vertical="center" wrapText="1"/>
      <protection hidden="1"/>
    </xf>
    <xf numFmtId="0" fontId="27" fillId="6" borderId="0" xfId="0" applyFont="1" applyFill="1" applyAlignment="1" applyProtection="1">
      <alignment vertical="center" wrapText="1"/>
      <protection hidden="1"/>
    </xf>
    <xf numFmtId="0" fontId="26" fillId="6" borderId="0" xfId="0" applyFont="1" applyFill="1" applyAlignment="1" applyProtection="1">
      <alignment vertical="center" wrapText="1"/>
      <protection hidden="1"/>
    </xf>
    <xf numFmtId="0" fontId="4" fillId="16" borderId="0" xfId="17" applyFont="1" applyFill="1" applyAlignment="1" applyProtection="1">
      <alignment horizontal="center" vertical="center" wrapText="1"/>
    </xf>
    <xf numFmtId="0" fontId="28" fillId="5" borderId="0" xfId="0" applyFont="1" applyFill="1" applyAlignment="1" applyProtection="1">
      <alignment horizontal="left" vertical="center" wrapText="1"/>
      <protection hidden="1"/>
    </xf>
    <xf numFmtId="0" fontId="27" fillId="6" borderId="0" xfId="0" applyFont="1" applyFill="1" applyAlignment="1" applyProtection="1">
      <alignment horizontal="left" vertical="top" wrapText="1"/>
      <protection hidden="1"/>
    </xf>
    <xf numFmtId="0" fontId="28" fillId="5" borderId="0" xfId="0" applyFont="1" applyFill="1" applyAlignment="1" applyProtection="1">
      <alignment horizontal="left" vertical="top" wrapText="1"/>
      <protection hidden="1"/>
    </xf>
    <xf numFmtId="0" fontId="27" fillId="7" borderId="0" xfId="0" applyFont="1" applyFill="1" applyAlignment="1" applyProtection="1">
      <alignment horizontal="left" wrapText="1"/>
      <protection hidden="1"/>
    </xf>
    <xf numFmtId="0" fontId="39" fillId="7" borderId="0" xfId="17" applyFont="1" applyFill="1" applyAlignment="1" applyProtection="1">
      <alignment horizontal="left" wrapText="1"/>
      <protection hidden="1"/>
    </xf>
    <xf numFmtId="0" fontId="27" fillId="9" borderId="0" xfId="0" applyFont="1" applyFill="1" applyAlignment="1" applyProtection="1">
      <alignment horizontal="left" vertical="center"/>
      <protection hidden="1"/>
    </xf>
    <xf numFmtId="0" fontId="97" fillId="9" borderId="0" xfId="17" applyFont="1" applyFill="1" applyAlignment="1" applyProtection="1">
      <alignment horizontal="left" vertical="center" wrapText="1"/>
      <protection hidden="1"/>
    </xf>
    <xf numFmtId="0" fontId="27" fillId="6" borderId="0" xfId="0" applyFont="1" applyFill="1" applyAlignment="1" applyProtection="1">
      <alignment horizontal="left" wrapText="1"/>
      <protection hidden="1"/>
    </xf>
    <xf numFmtId="0" fontId="97" fillId="6" borderId="0" xfId="17" applyFont="1" applyFill="1" applyAlignment="1" applyProtection="1">
      <alignment horizontal="left" vertical="top" wrapText="1"/>
      <protection hidden="1"/>
    </xf>
    <xf numFmtId="0" fontId="21" fillId="6" borderId="0" xfId="17" applyFill="1" applyAlignment="1" applyProtection="1">
      <alignment horizontal="left" wrapText="1"/>
      <protection hidden="1"/>
    </xf>
    <xf numFmtId="0" fontId="59" fillId="0" borderId="8" xfId="17" applyFont="1" applyBorder="1" applyAlignment="1" applyProtection="1">
      <alignment vertical="center" wrapText="1"/>
      <protection hidden="1"/>
    </xf>
    <xf numFmtId="0" fontId="59" fillId="0" borderId="31" xfId="17" applyFont="1" applyBorder="1" applyAlignment="1" applyProtection="1">
      <alignment vertical="center" wrapText="1"/>
      <protection hidden="1"/>
    </xf>
    <xf numFmtId="0" fontId="84" fillId="0" borderId="22" xfId="0" applyFont="1" applyBorder="1" applyAlignment="1" applyProtection="1">
      <alignment horizontal="left" vertical="center"/>
      <protection locked="0"/>
    </xf>
    <xf numFmtId="0" fontId="84" fillId="0" borderId="41" xfId="0" applyFont="1" applyBorder="1" applyAlignment="1" applyProtection="1">
      <alignment horizontal="left" vertical="center"/>
      <protection locked="0"/>
    </xf>
    <xf numFmtId="0" fontId="84" fillId="0" borderId="42" xfId="0" applyFont="1" applyBorder="1" applyAlignment="1" applyProtection="1">
      <alignment horizontal="left" vertical="center"/>
      <protection locked="0"/>
    </xf>
    <xf numFmtId="0" fontId="23" fillId="0" borderId="9"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0" fillId="0" borderId="2" xfId="0" applyFont="1" applyBorder="1" applyAlignment="1" applyProtection="1">
      <alignment horizontal="left" vertical="center" wrapText="1"/>
      <protection hidden="1"/>
    </xf>
    <xf numFmtId="0" fontId="20" fillId="0" borderId="3" xfId="0" applyFont="1" applyBorder="1" applyAlignment="1" applyProtection="1">
      <alignment horizontal="left" vertical="center" wrapText="1"/>
      <protection hidden="1"/>
    </xf>
    <xf numFmtId="0" fontId="23" fillId="0" borderId="2" xfId="0" applyFont="1" applyBorder="1" applyAlignment="1" applyProtection="1">
      <alignment horizontal="left" wrapText="1"/>
      <protection hidden="1"/>
    </xf>
    <xf numFmtId="0" fontId="23" fillId="0" borderId="3" xfId="0" applyFont="1" applyBorder="1" applyAlignment="1" applyProtection="1">
      <alignment horizontal="left" wrapText="1"/>
      <protection hidden="1"/>
    </xf>
    <xf numFmtId="0" fontId="24" fillId="0" borderId="8" xfId="0" applyFont="1" applyBorder="1" applyAlignment="1" applyProtection="1">
      <alignment vertical="center" wrapText="1"/>
      <protection hidden="1"/>
    </xf>
    <xf numFmtId="0" fontId="24" fillId="0" borderId="31" xfId="0" applyFont="1" applyBorder="1" applyAlignment="1" applyProtection="1">
      <alignment vertical="center" wrapText="1"/>
      <protection hidden="1"/>
    </xf>
    <xf numFmtId="0" fontId="59" fillId="0" borderId="4" xfId="17" applyFont="1" applyFill="1" applyBorder="1" applyAlignment="1" applyProtection="1">
      <alignment vertical="center" wrapText="1"/>
      <protection hidden="1"/>
    </xf>
    <xf numFmtId="0" fontId="30" fillId="0" borderId="5" xfId="17" applyFont="1" applyFill="1" applyBorder="1" applyAlignment="1" applyProtection="1">
      <alignment vertical="center" wrapText="1"/>
      <protection hidden="1"/>
    </xf>
    <xf numFmtId="0" fontId="23" fillId="0" borderId="4" xfId="0" applyFont="1" applyBorder="1" applyAlignment="1" applyProtection="1">
      <alignment horizontal="left" vertical="top" wrapText="1"/>
      <protection hidden="1"/>
    </xf>
    <xf numFmtId="0" fontId="23" fillId="0" borderId="5" xfId="0" applyFont="1" applyBorder="1" applyAlignment="1" applyProtection="1">
      <alignment horizontal="left" vertical="top" wrapText="1"/>
      <protection hidden="1"/>
    </xf>
    <xf numFmtId="0" fontId="24" fillId="0" borderId="2" xfId="0" applyFont="1" applyBorder="1" applyAlignment="1" applyProtection="1">
      <alignment wrapText="1"/>
      <protection hidden="1"/>
    </xf>
    <xf numFmtId="0" fontId="24" fillId="0" borderId="3" xfId="0" applyFont="1" applyBorder="1" applyAlignment="1" applyProtection="1">
      <alignment wrapText="1"/>
      <protection hidden="1"/>
    </xf>
    <xf numFmtId="0" fontId="59" fillId="0" borderId="4" xfId="17" applyFont="1" applyBorder="1" applyAlignment="1" applyProtection="1">
      <alignment horizontal="left" vertical="top" wrapText="1"/>
      <protection hidden="1"/>
    </xf>
    <xf numFmtId="0" fontId="59" fillId="0" borderId="5" xfId="17" applyFont="1" applyBorder="1" applyAlignment="1" applyProtection="1">
      <alignment horizontal="left" vertical="top" wrapText="1"/>
      <protection hidden="1"/>
    </xf>
    <xf numFmtId="0" fontId="21" fillId="14" borderId="34" xfId="17" applyFill="1" applyBorder="1" applyAlignment="1" applyProtection="1">
      <alignment horizontal="left" vertical="center"/>
      <protection locked="0"/>
    </xf>
    <xf numFmtId="0" fontId="21" fillId="14" borderId="0" xfId="17" applyFill="1" applyBorder="1" applyAlignment="1" applyProtection="1">
      <alignment horizontal="left" vertical="center"/>
      <protection locked="0"/>
    </xf>
    <xf numFmtId="0" fontId="24" fillId="0" borderId="9" xfId="0" applyFont="1" applyBorder="1" applyAlignment="1" applyProtection="1">
      <alignment horizontal="left" vertical="center" wrapText="1"/>
      <protection hidden="1"/>
    </xf>
    <xf numFmtId="0" fontId="24" fillId="0" borderId="12" xfId="0" applyFont="1" applyBorder="1" applyAlignment="1" applyProtection="1">
      <alignment horizontal="left" vertical="center" wrapText="1"/>
      <protection hidden="1"/>
    </xf>
    <xf numFmtId="0" fontId="20" fillId="0" borderId="15" xfId="0" applyFont="1" applyBorder="1" applyAlignment="1" applyProtection="1">
      <alignment horizontal="center" vertical="center"/>
      <protection hidden="1"/>
    </xf>
    <xf numFmtId="0" fontId="20" fillId="0" borderId="17" xfId="0" applyFont="1" applyBorder="1" applyAlignment="1" applyProtection="1">
      <alignment horizontal="center" vertical="center"/>
      <protection hidden="1"/>
    </xf>
    <xf numFmtId="0" fontId="20" fillId="0" borderId="16" xfId="0" applyFont="1" applyBorder="1" applyAlignment="1" applyProtection="1">
      <alignment horizontal="center" vertical="center"/>
      <protection hidden="1"/>
    </xf>
    <xf numFmtId="0" fontId="23" fillId="14" borderId="3" xfId="0" applyFont="1" applyFill="1" applyBorder="1" applyAlignment="1" applyProtection="1">
      <alignment horizontal="center" vertical="center"/>
      <protection locked="0"/>
    </xf>
    <xf numFmtId="0" fontId="23" fillId="14" borderId="5" xfId="0" applyFont="1" applyFill="1" applyBorder="1" applyAlignment="1" applyProtection="1">
      <alignment horizontal="center" vertical="center"/>
      <protection locked="0"/>
    </xf>
    <xf numFmtId="0" fontId="23" fillId="14" borderId="6" xfId="0" applyFont="1" applyFill="1" applyBorder="1" applyAlignment="1" applyProtection="1">
      <alignment horizontal="center" vertical="center"/>
      <protection locked="0"/>
    </xf>
    <xf numFmtId="0" fontId="23" fillId="14" borderId="15" xfId="0" applyFont="1" applyFill="1" applyBorder="1" applyAlignment="1" applyProtection="1">
      <alignment horizontal="center" vertical="center"/>
      <protection locked="0"/>
    </xf>
    <xf numFmtId="0" fontId="23" fillId="14" borderId="17" xfId="0" applyFont="1" applyFill="1" applyBorder="1" applyAlignment="1" applyProtection="1">
      <alignment horizontal="center" vertical="center"/>
      <protection locked="0"/>
    </xf>
    <xf numFmtId="0" fontId="23" fillId="14" borderId="16" xfId="0" applyFont="1" applyFill="1" applyBorder="1" applyAlignment="1" applyProtection="1">
      <alignment horizontal="center" vertical="center"/>
      <protection locked="0"/>
    </xf>
    <xf numFmtId="0" fontId="10" fillId="0" borderId="0" xfId="2" quotePrefix="1" applyFont="1" applyAlignment="1" applyProtection="1">
      <alignment horizontal="right" vertical="center" wrapText="1"/>
      <protection hidden="1"/>
    </xf>
    <xf numFmtId="0" fontId="38" fillId="0" borderId="2" xfId="2" quotePrefix="1" applyFont="1" applyBorder="1" applyAlignment="1" applyProtection="1">
      <alignment horizontal="center" vertical="center"/>
      <protection hidden="1"/>
    </xf>
    <xf numFmtId="0" fontId="38" fillId="0" borderId="40" xfId="2" quotePrefix="1" applyFont="1" applyBorder="1" applyAlignment="1" applyProtection="1">
      <alignment horizontal="center" vertical="center"/>
      <protection hidden="1"/>
    </xf>
    <xf numFmtId="0" fontId="38" fillId="0" borderId="3" xfId="2" quotePrefix="1" applyFont="1" applyBorder="1" applyAlignment="1" applyProtection="1">
      <alignment horizontal="center" vertical="center"/>
      <protection hidden="1"/>
    </xf>
    <xf numFmtId="0" fontId="92" fillId="0" borderId="0" xfId="2" quotePrefix="1" applyFont="1" applyAlignment="1" applyProtection="1">
      <alignment horizontal="center" vertical="center"/>
      <protection hidden="1"/>
    </xf>
    <xf numFmtId="0" fontId="8" fillId="18" borderId="37" xfId="2" applyFont="1" applyFill="1" applyBorder="1" applyAlignment="1" applyProtection="1">
      <alignment horizontal="center" vertical="center" wrapText="1"/>
      <protection hidden="1"/>
    </xf>
    <xf numFmtId="0" fontId="8" fillId="18" borderId="38" xfId="2" applyFont="1" applyFill="1" applyBorder="1" applyAlignment="1" applyProtection="1">
      <alignment horizontal="center" vertical="center" wrapText="1"/>
      <protection hidden="1"/>
    </xf>
    <xf numFmtId="0" fontId="8" fillId="17" borderId="37" xfId="2" applyFont="1" applyFill="1" applyBorder="1" applyAlignment="1" applyProtection="1">
      <alignment horizontal="center" vertical="center"/>
      <protection hidden="1"/>
    </xf>
    <xf numFmtId="0" fontId="8" fillId="17" borderId="38" xfId="2" applyFont="1" applyFill="1" applyBorder="1" applyAlignment="1" applyProtection="1">
      <alignment horizontal="center" vertical="center"/>
      <protection hidden="1"/>
    </xf>
    <xf numFmtId="44" fontId="8" fillId="17" borderId="38" xfId="2" applyNumberFormat="1" applyFont="1" applyFill="1" applyBorder="1" applyAlignment="1" applyProtection="1">
      <alignment horizontal="right" vertical="center"/>
      <protection hidden="1"/>
    </xf>
    <xf numFmtId="44" fontId="8" fillId="17" borderId="39" xfId="2" applyNumberFormat="1" applyFont="1" applyFill="1" applyBorder="1" applyAlignment="1" applyProtection="1">
      <alignment horizontal="right" vertical="center"/>
      <protection hidden="1"/>
    </xf>
    <xf numFmtId="0" fontId="91" fillId="0" borderId="0" xfId="2" quotePrefix="1" applyFont="1" applyAlignment="1" applyProtection="1">
      <alignment horizontal="center" vertical="center"/>
      <protection hidden="1"/>
    </xf>
    <xf numFmtId="0" fontId="8" fillId="0" borderId="0" xfId="2" quotePrefix="1" applyFont="1" applyAlignment="1" applyProtection="1">
      <alignment horizontal="center" vertical="center"/>
      <protection hidden="1"/>
    </xf>
    <xf numFmtId="0" fontId="66" fillId="0" borderId="0" xfId="0" applyFont="1" applyAlignment="1" applyProtection="1">
      <alignment vertical="center"/>
      <protection hidden="1"/>
    </xf>
    <xf numFmtId="0" fontId="18" fillId="0" borderId="0" xfId="18" applyFont="1" applyAlignment="1" applyProtection="1">
      <protection locked="0"/>
    </xf>
    <xf numFmtId="0" fontId="18" fillId="0" borderId="8" xfId="18" applyFont="1" applyBorder="1" applyAlignment="1" applyProtection="1">
      <protection locked="0"/>
    </xf>
    <xf numFmtId="0" fontId="72" fillId="0" borderId="0" xfId="0" applyFont="1" applyAlignment="1" applyProtection="1">
      <alignment horizontal="justify" vertical="center"/>
      <protection hidden="1"/>
    </xf>
    <xf numFmtId="0" fontId="66" fillId="0" borderId="0" xfId="0" applyFont="1" applyAlignment="1" applyProtection="1">
      <alignment horizontal="justify" vertical="top"/>
      <protection hidden="1"/>
    </xf>
    <xf numFmtId="0" fontId="66" fillId="0" borderId="0" xfId="0" applyFont="1" applyAlignment="1" applyProtection="1">
      <alignment horizontal="center" vertical="center"/>
      <protection locked="0"/>
    </xf>
    <xf numFmtId="0" fontId="66" fillId="0" borderId="8" xfId="0" applyFont="1" applyBorder="1" applyAlignment="1" applyProtection="1">
      <alignment horizontal="center" vertical="center"/>
      <protection locked="0"/>
    </xf>
    <xf numFmtId="0" fontId="72" fillId="13" borderId="0" xfId="0" applyFont="1" applyFill="1" applyAlignment="1" applyProtection="1">
      <alignment vertical="center" wrapText="1"/>
      <protection hidden="1"/>
    </xf>
    <xf numFmtId="0" fontId="72" fillId="13" borderId="0" xfId="0" applyFont="1" applyFill="1" applyAlignment="1" applyProtection="1">
      <alignment vertical="center"/>
      <protection hidden="1"/>
    </xf>
    <xf numFmtId="0" fontId="66" fillId="0" borderId="0" xfId="0" applyFont="1" applyAlignment="1" applyProtection="1">
      <alignment horizontal="left" vertical="top" wrapText="1"/>
      <protection hidden="1"/>
    </xf>
    <xf numFmtId="0" fontId="70" fillId="0" borderId="0" xfId="17" applyFont="1" applyAlignment="1" applyProtection="1">
      <alignment horizontal="left" vertical="top" wrapText="1"/>
      <protection hidden="1"/>
    </xf>
    <xf numFmtId="0" fontId="66" fillId="0" borderId="0" xfId="0" applyFont="1" applyAlignment="1" applyProtection="1">
      <alignment vertical="top" wrapText="1"/>
      <protection hidden="1"/>
    </xf>
    <xf numFmtId="0" fontId="66" fillId="0" borderId="5" xfId="0" applyFont="1" applyBorder="1" applyAlignment="1" applyProtection="1">
      <alignment vertical="top" wrapText="1"/>
      <protection hidden="1"/>
    </xf>
    <xf numFmtId="0" fontId="20" fillId="0" borderId="0" xfId="0" applyFont="1" applyAlignment="1" applyProtection="1">
      <alignment horizontal="left" vertical="top" wrapText="1"/>
      <protection hidden="1"/>
    </xf>
    <xf numFmtId="0" fontId="76" fillId="0" borderId="8" xfId="0" applyFont="1" applyBorder="1" applyAlignment="1" applyProtection="1">
      <alignment vertical="center"/>
      <protection locked="0"/>
    </xf>
    <xf numFmtId="0" fontId="72" fillId="0" borderId="10" xfId="0" applyFont="1" applyBorder="1" applyAlignment="1" applyProtection="1">
      <alignment vertical="center"/>
      <protection locked="0"/>
    </xf>
    <xf numFmtId="0" fontId="18" fillId="18" borderId="0" xfId="0" applyFont="1" applyFill="1" applyAlignment="1" applyProtection="1">
      <alignment horizontal="center" vertical="center"/>
      <protection hidden="1"/>
    </xf>
    <xf numFmtId="0" fontId="66" fillId="0" borderId="0" xfId="0" applyFont="1" applyAlignment="1" applyProtection="1">
      <alignment horizontal="justify" wrapText="1"/>
      <protection hidden="1"/>
    </xf>
    <xf numFmtId="0" fontId="66" fillId="0" borderId="0" xfId="0" applyFont="1" applyAlignment="1" applyProtection="1">
      <alignment horizontal="justify"/>
      <protection hidden="1"/>
    </xf>
    <xf numFmtId="0" fontId="66" fillId="0" borderId="0" xfId="0" applyFont="1" applyAlignment="1" applyProtection="1">
      <alignment vertical="center" wrapText="1"/>
      <protection hidden="1"/>
    </xf>
    <xf numFmtId="0" fontId="74" fillId="17" borderId="0" xfId="2" applyFont="1" applyFill="1" applyAlignment="1" applyProtection="1">
      <alignment horizontal="center" vertical="center" wrapText="1"/>
      <protection hidden="1"/>
    </xf>
    <xf numFmtId="0" fontId="18" fillId="0" borderId="7" xfId="0" applyFont="1" applyBorder="1" applyAlignment="1" applyProtection="1">
      <alignment horizontal="left" vertical="center" wrapText="1"/>
      <protection hidden="1"/>
    </xf>
    <xf numFmtId="0" fontId="66" fillId="0" borderId="9" xfId="0" applyFont="1" applyBorder="1" applyAlignment="1" applyProtection="1">
      <alignment horizontal="left"/>
      <protection hidden="1"/>
    </xf>
    <xf numFmtId="0" fontId="66" fillId="0" borderId="12" xfId="0" applyFont="1" applyBorder="1" applyAlignment="1" applyProtection="1">
      <alignment horizontal="left"/>
      <protection hidden="1"/>
    </xf>
  </cellXfs>
  <cellStyles count="22">
    <cellStyle name="Accent1 2" xfId="4" xr:uid="{5FF43BF1-2A48-4D31-A77F-C86295EF62E0}"/>
    <cellStyle name="Accent2" xfId="20" builtinId="33"/>
    <cellStyle name="Calculation" xfId="8" builtinId="22"/>
    <cellStyle name="Calculation 2" xfId="3" xr:uid="{AB21BFC9-A752-4611-AE67-3DA661D7E991}"/>
    <cellStyle name="Comma 2" xfId="12" xr:uid="{14AB99C4-097D-4BA1-BE6F-B3F7B3DB0864}"/>
    <cellStyle name="Comma 2 2" xfId="5" xr:uid="{46BCC92A-E11F-469C-8E64-0E1BF11F25B9}"/>
    <cellStyle name="Comma 2 2 2" xfId="14" xr:uid="{0F030D85-D783-4914-A6FA-D090806BEF26}"/>
    <cellStyle name="Currency" xfId="1" builtinId="4"/>
    <cellStyle name="Currency 2" xfId="13" xr:uid="{29C75CA2-49CF-433F-BAF9-C65F363F0A70}"/>
    <cellStyle name="Currency 3" xfId="19" xr:uid="{6BCF7FBB-28CA-4C08-9A4E-6BF3F5EC1F73}"/>
    <cellStyle name="Good" xfId="21" builtinId="26"/>
    <cellStyle name="Good 2" xfId="6" xr:uid="{1892E3F9-240E-4EC8-97A3-239F06BB51AB}"/>
    <cellStyle name="Hyperlink" xfId="17" builtinId="8"/>
    <cellStyle name="Normal" xfId="0" builtinId="0"/>
    <cellStyle name="Normal 2" xfId="10" xr:uid="{8B39ECC2-B76E-4727-9ABE-3B289226DA28}"/>
    <cellStyle name="Normal 2 2" xfId="2" xr:uid="{DB08B0BC-AD0B-41D8-A7D6-F1868F5AAD65}"/>
    <cellStyle name="Normal 2 4" xfId="18" xr:uid="{38D4D7BB-715E-47EA-B180-F8D195868E03}"/>
    <cellStyle name="Normal 3" xfId="16" xr:uid="{45AC302B-8513-48E3-BA29-30EF22F56FB4}"/>
    <cellStyle name="Normal 4" xfId="11" xr:uid="{933875F9-F950-4C05-A12D-4B58C87DB91F}"/>
    <cellStyle name="Normal 5" xfId="9" xr:uid="{5F7A35A9-29E0-4C2B-B112-2BBBD5C8CB42}"/>
    <cellStyle name="Percent 2" xfId="15" xr:uid="{CB4236E9-EFD2-42EC-92CA-9AAD633F5679}"/>
    <cellStyle name="Percent 2 2" xfId="7" xr:uid="{851E0969-4B96-465D-A735-89AF03F2DD9A}"/>
  </cellStyles>
  <dxfs count="91">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patternType="darkGray"/>
      </fill>
    </dxf>
    <dxf>
      <fill>
        <patternFill patternType="darkUp"/>
      </fill>
    </dxf>
    <dxf>
      <font>
        <color theme="0"/>
      </font>
      <fill>
        <patternFill>
          <bgColor rgb="FFFF0000"/>
        </patternFill>
      </fill>
    </dxf>
    <dxf>
      <font>
        <color auto="1"/>
      </font>
      <fill>
        <patternFill>
          <bgColor theme="9" tint="0.79998168889431442"/>
        </patternFill>
      </fill>
    </dxf>
    <dxf>
      <font>
        <color auto="1"/>
      </font>
      <fill>
        <patternFill patternType="solid">
          <bgColor theme="9" tint="0.79998168889431442"/>
        </patternFill>
      </fill>
    </dxf>
    <dxf>
      <font>
        <color rgb="FF9C0006"/>
      </font>
    </dxf>
    <dxf>
      <fill>
        <patternFill>
          <bgColor theme="4" tint="0.79998168889431442"/>
        </patternFill>
      </fill>
    </dxf>
    <dxf>
      <fill>
        <patternFill patternType="darkGray"/>
      </fill>
    </dxf>
    <dxf>
      <fill>
        <patternFill>
          <bgColor theme="9" tint="0.79998168889431442"/>
        </patternFill>
      </fill>
    </dxf>
    <dxf>
      <fill>
        <patternFill>
          <bgColor theme="9" tint="0.79998168889431442"/>
        </patternFill>
      </fill>
    </dxf>
    <dxf>
      <font>
        <color rgb="FF9C0006"/>
      </font>
    </dxf>
    <dxf>
      <fill>
        <patternFill>
          <bgColor theme="4" tint="0.79998168889431442"/>
        </patternFill>
      </fill>
    </dxf>
    <dxf>
      <font>
        <color auto="1"/>
      </font>
      <fill>
        <patternFill>
          <bgColor theme="9" tint="0.79998168889431442"/>
        </patternFill>
      </fill>
    </dxf>
    <dxf>
      <font>
        <color auto="1"/>
      </font>
      <fill>
        <patternFill patternType="solid">
          <bgColor theme="9" tint="0.79998168889431442"/>
        </patternFill>
      </fill>
    </dxf>
    <dxf>
      <font>
        <color rgb="FF9C0006"/>
      </font>
    </dxf>
    <dxf>
      <fill>
        <patternFill>
          <bgColor theme="4" tint="0.79998168889431442"/>
        </patternFill>
      </fill>
    </dxf>
    <dxf>
      <fill>
        <patternFill patternType="darkGray"/>
      </fill>
    </dxf>
    <dxf>
      <font>
        <color rgb="FF9C0006"/>
      </font>
    </dxf>
    <dxf>
      <font>
        <color auto="1"/>
      </font>
      <fill>
        <patternFill>
          <bgColor theme="9" tint="0.79998168889431442"/>
        </patternFill>
      </fill>
    </dxf>
    <dxf>
      <font>
        <color auto="1"/>
      </font>
      <fill>
        <patternFill patternType="solid">
          <bgColor theme="9" tint="0.79998168889431442"/>
        </patternFill>
      </fill>
    </dxf>
    <dxf>
      <fill>
        <patternFill>
          <bgColor theme="4" tint="0.79998168889431442"/>
        </patternFill>
      </fill>
    </dxf>
    <dxf>
      <fill>
        <patternFill patternType="darkGray"/>
      </fill>
    </dxf>
    <dxf>
      <fill>
        <patternFill>
          <bgColor theme="4" tint="0.79998168889431442"/>
        </patternFill>
      </fill>
    </dxf>
    <dxf>
      <fill>
        <patternFill>
          <bgColor theme="9" tint="0.79998168889431442"/>
        </patternFill>
      </fill>
    </dxf>
    <dxf>
      <fill>
        <patternFill>
          <bgColor theme="9" tint="0.79998168889431442"/>
        </patternFill>
      </fill>
    </dxf>
    <dxf>
      <font>
        <color rgb="FF9C0006"/>
      </font>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ont>
        <color rgb="FF9C0006"/>
      </font>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ont>
        <color rgb="FF9C0006"/>
      </font>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ont>
        <color rgb="FF9C0006"/>
      </font>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ont>
        <color rgb="FF9C0006"/>
      </font>
    </dxf>
    <dxf>
      <fill>
        <patternFill>
          <bgColor theme="4" tint="0.79998168889431442"/>
        </patternFill>
      </fill>
    </dxf>
    <dxf>
      <fill>
        <patternFill>
          <bgColor theme="4" tint="0.79998168889431442"/>
        </patternFill>
      </fill>
    </dxf>
    <dxf>
      <fill>
        <patternFill patternType="darkGray"/>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patternType="none">
          <bgColor auto="1"/>
        </patternFill>
      </fill>
    </dxf>
    <dxf>
      <fill>
        <patternFill patternType="darkGray"/>
      </fill>
    </dxf>
    <dxf>
      <font>
        <b val="0"/>
        <i val="0"/>
      </font>
    </dxf>
  </dxfs>
  <tableStyles count="0" defaultTableStyle="TableStyleMedium2" defaultPivotStyle="PivotStyleLight16"/>
  <colors>
    <mruColors>
      <color rgb="FF0570C0"/>
      <color rgb="FF99FFCC"/>
      <color rgb="FF00DC75"/>
      <color rgb="FFC6EFCE"/>
      <color rgb="FF00B0F0"/>
      <color rgb="FF6DD9FF"/>
      <color rgb="FF5B9BD5"/>
      <color rgb="FFFF6600"/>
      <color rgb="FF0563C1"/>
      <color rgb="FF000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www.enterprise-ireland.com/en/supports/claims/r-and-d-facility-grant-claim"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276225</xdr:colOff>
      <xdr:row>0</xdr:row>
      <xdr:rowOff>28575</xdr:rowOff>
    </xdr:from>
    <xdr:to>
      <xdr:col>14</xdr:col>
      <xdr:colOff>407034</xdr:colOff>
      <xdr:row>1</xdr:row>
      <xdr:rowOff>136108</xdr:rowOff>
    </xdr:to>
    <xdr:pic>
      <xdr:nvPicPr>
        <xdr:cNvPr id="2" name="Picture 1">
          <a:extLst>
            <a:ext uri="{FF2B5EF4-FFF2-40B4-BE49-F238E27FC236}">
              <a16:creationId xmlns:a16="http://schemas.microsoft.com/office/drawing/2014/main" id="{1C24A22F-DC59-4516-BD43-2F369C0741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6925" y="28575"/>
          <a:ext cx="2569209" cy="48853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1152525</xdr:colOff>
      <xdr:row>5</xdr:row>
      <xdr:rowOff>9525</xdr:rowOff>
    </xdr:from>
    <xdr:to>
      <xdr:col>5</xdr:col>
      <xdr:colOff>942975</xdr:colOff>
      <xdr:row>6</xdr:row>
      <xdr:rowOff>1504951</xdr:rowOff>
    </xdr:to>
    <xdr:sp macro="" textlink="">
      <xdr:nvSpPr>
        <xdr:cNvPr id="2" name="TextBox 1">
          <a:hlinkClick xmlns:r="http://schemas.openxmlformats.org/officeDocument/2006/relationships" r:id="rId1"/>
          <a:extLst>
            <a:ext uri="{FF2B5EF4-FFF2-40B4-BE49-F238E27FC236}">
              <a16:creationId xmlns:a16="http://schemas.microsoft.com/office/drawing/2014/main" id="{24C09434-5D35-8766-80BA-ECF2230FCC0F}"/>
            </a:ext>
          </a:extLst>
        </xdr:cNvPr>
        <xdr:cNvSpPr txBox="1"/>
      </xdr:nvSpPr>
      <xdr:spPr>
        <a:xfrm>
          <a:off x="3914775" y="1171575"/>
          <a:ext cx="4467225" cy="1685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200"/>
            <a:t>This form is for,</a:t>
          </a:r>
        </a:p>
        <a:p>
          <a:r>
            <a:rPr lang="en-IE" sz="1200" b="1"/>
            <a:t>DTIF Facility</a:t>
          </a:r>
          <a:r>
            <a:rPr lang="en-IE" sz="1200" b="0"/>
            <a:t>, or,</a:t>
          </a:r>
        </a:p>
        <a:p>
          <a:r>
            <a:rPr lang="en-IE" sz="1200" b="1"/>
            <a:t>Digital Process</a:t>
          </a:r>
          <a:r>
            <a:rPr lang="en-IE" sz="1200" b="1" baseline="0"/>
            <a:t> Innovation (DPI)</a:t>
          </a:r>
          <a:r>
            <a:rPr lang="en-IE" sz="1200" b="1"/>
            <a:t> Capital Equipment </a:t>
          </a:r>
          <a:r>
            <a:rPr lang="en-IE" sz="1200"/>
            <a:t>only!</a:t>
          </a:r>
        </a:p>
        <a:p>
          <a:endParaRPr lang="en-IE" sz="1200"/>
        </a:p>
        <a:p>
          <a:r>
            <a:rPr lang="en-IE" sz="1200"/>
            <a:t>Do not complete this form unless you are claiming Facilities under the </a:t>
          </a:r>
          <a:r>
            <a:rPr lang="en-IE" sz="1200" b="1"/>
            <a:t>Disruptive</a:t>
          </a:r>
          <a:r>
            <a:rPr lang="en-IE" sz="1200" b="1" baseline="0"/>
            <a:t> Technologies Innovation Fund</a:t>
          </a:r>
          <a:r>
            <a:rPr lang="en-IE" sz="1200" b="0" baseline="0"/>
            <a:t> or Capital Equipment under a </a:t>
          </a:r>
          <a:r>
            <a:rPr lang="en-IE" sz="1200" b="1" baseline="0"/>
            <a:t>Digital Process Innovation Grant</a:t>
          </a:r>
          <a:r>
            <a:rPr lang="en-IE" sz="1200" baseline="0"/>
            <a:t>!</a:t>
          </a:r>
        </a:p>
        <a:p>
          <a:r>
            <a:rPr lang="en-IE" sz="1200" baseline="0"/>
            <a:t>Click here to claim under the R&amp;D Capital/Facility Grant Fund.</a:t>
          </a:r>
          <a:endParaRPr lang="en-IE" sz="1200"/>
        </a:p>
      </xdr:txBody>
    </xdr:sp>
    <xdr:clientData/>
  </xdr:twoCellAnchor>
  <xdr:twoCellAnchor>
    <xdr:from>
      <xdr:col>7</xdr:col>
      <xdr:colOff>104776</xdr:colOff>
      <xdr:row>6</xdr:row>
      <xdr:rowOff>447675</xdr:rowOff>
    </xdr:from>
    <xdr:to>
      <xdr:col>10</xdr:col>
      <xdr:colOff>904876</xdr:colOff>
      <xdr:row>6</xdr:row>
      <xdr:rowOff>1323975</xdr:rowOff>
    </xdr:to>
    <xdr:sp macro="" textlink="">
      <xdr:nvSpPr>
        <xdr:cNvPr id="3" name="TextBox 2">
          <a:extLst>
            <a:ext uri="{FF2B5EF4-FFF2-40B4-BE49-F238E27FC236}">
              <a16:creationId xmlns:a16="http://schemas.microsoft.com/office/drawing/2014/main" id="{AD95EE4F-4BA3-CEC6-BDDA-F75421561449}"/>
            </a:ext>
          </a:extLst>
        </xdr:cNvPr>
        <xdr:cNvSpPr txBox="1"/>
      </xdr:nvSpPr>
      <xdr:spPr>
        <a:xfrm>
          <a:off x="9582151" y="1800225"/>
          <a:ext cx="4095750"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100"/>
            <a:t>If your </a:t>
          </a:r>
          <a:r>
            <a:rPr lang="en-IE" sz="1100" b="1"/>
            <a:t>DTIF</a:t>
          </a:r>
          <a:r>
            <a:rPr lang="en-IE" sz="1100" baseline="0"/>
            <a:t> </a:t>
          </a:r>
          <a:r>
            <a:rPr lang="en-IE" sz="1100"/>
            <a:t>Facility grant rate is less than that that of your </a:t>
          </a:r>
          <a:r>
            <a:rPr lang="en-IE" sz="1100" b="1"/>
            <a:t>DTIF</a:t>
          </a:r>
          <a:r>
            <a:rPr lang="en-IE" sz="1100"/>
            <a:t> Revenue grant, it likely means Depreciation has been</a:t>
          </a:r>
          <a:r>
            <a:rPr lang="en-IE" sz="1100" baseline="0"/>
            <a:t> accounted for, so you should fully depreciate the items in your claim by letting </a:t>
          </a:r>
          <a:r>
            <a:rPr lang="en-IE" sz="1100" b="1" baseline="0"/>
            <a:t>Time used on project</a:t>
          </a:r>
          <a:r>
            <a:rPr lang="en-IE" sz="1100" baseline="0"/>
            <a:t> equal </a:t>
          </a:r>
          <a:r>
            <a:rPr lang="en-IE" sz="1100" b="1" baseline="0"/>
            <a:t>Depreciation Period</a:t>
          </a:r>
          <a:r>
            <a:rPr lang="en-IE" sz="1100" baseline="0"/>
            <a:t>.  Similar for DPI grants.</a:t>
          </a:r>
        </a:p>
      </xdr:txBody>
    </xdr:sp>
    <xdr:clientData/>
  </xdr:twoCellAnchor>
  <xdr:twoCellAnchor>
    <xdr:from>
      <xdr:col>8</xdr:col>
      <xdr:colOff>400050</xdr:colOff>
      <xdr:row>6</xdr:row>
      <xdr:rowOff>1181100</xdr:rowOff>
    </xdr:from>
    <xdr:to>
      <xdr:col>8</xdr:col>
      <xdr:colOff>581025</xdr:colOff>
      <xdr:row>6</xdr:row>
      <xdr:rowOff>1333500</xdr:rowOff>
    </xdr:to>
    <xdr:sp macro="" textlink="">
      <xdr:nvSpPr>
        <xdr:cNvPr id="4" name="Arrow: Down 3">
          <a:extLst>
            <a:ext uri="{FF2B5EF4-FFF2-40B4-BE49-F238E27FC236}">
              <a16:creationId xmlns:a16="http://schemas.microsoft.com/office/drawing/2014/main" id="{47FE3D75-0F9E-3F44-38BD-8602609B0174}"/>
            </a:ext>
          </a:extLst>
        </xdr:cNvPr>
        <xdr:cNvSpPr/>
      </xdr:nvSpPr>
      <xdr:spPr>
        <a:xfrm>
          <a:off x="10915650" y="2533650"/>
          <a:ext cx="180975" cy="1524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9</xdr:col>
      <xdr:colOff>523875</xdr:colOff>
      <xdr:row>6</xdr:row>
      <xdr:rowOff>1171575</xdr:rowOff>
    </xdr:from>
    <xdr:to>
      <xdr:col>9</xdr:col>
      <xdr:colOff>704850</xdr:colOff>
      <xdr:row>6</xdr:row>
      <xdr:rowOff>1323975</xdr:rowOff>
    </xdr:to>
    <xdr:sp macro="" textlink="">
      <xdr:nvSpPr>
        <xdr:cNvPr id="5" name="Arrow: Down 4">
          <a:extLst>
            <a:ext uri="{FF2B5EF4-FFF2-40B4-BE49-F238E27FC236}">
              <a16:creationId xmlns:a16="http://schemas.microsoft.com/office/drawing/2014/main" id="{A1AA52A7-745B-4655-8E87-B2F14D440C90}"/>
            </a:ext>
          </a:extLst>
        </xdr:cNvPr>
        <xdr:cNvSpPr/>
      </xdr:nvSpPr>
      <xdr:spPr>
        <a:xfrm>
          <a:off x="12068175" y="2524125"/>
          <a:ext cx="180975" cy="1524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terprise-ireland.com/en/Process/Companies/"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0.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enterprise-ireland.com/en/Legal/GDPR/"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enterprise-ireland.com/en/supports/claims/r-and-d-revenue-grant-claims" TargetMode="External"/><Relationship Id="rId7" Type="http://schemas.openxmlformats.org/officeDocument/2006/relationships/hyperlink" Target="https://www.enterprise-ireland.com/en/supports/claims/r-and-d-revenue-grant-claims" TargetMode="External"/><Relationship Id="rId2" Type="http://schemas.openxmlformats.org/officeDocument/2006/relationships/hyperlink" Target="https://www.enterprise-ireland.com/en/supports/research-development-innovation-fund" TargetMode="External"/><Relationship Id="rId1" Type="http://schemas.openxmlformats.org/officeDocument/2006/relationships/hyperlink" Target="http://www.enterprise-ireland.com/ProjectCostsWorkbook" TargetMode="External"/><Relationship Id="rId6" Type="http://schemas.openxmlformats.org/officeDocument/2006/relationships/hyperlink" Target="https://www.enterprise-ireland.com/documents/timesheet-template-en-75242.xlsx" TargetMode="External"/><Relationship Id="rId5" Type="http://schemas.openxmlformats.org/officeDocument/2006/relationships/hyperlink" Target="https://www.enterprise-ireland.com/en/supports/claims/r-and-d-revenue-grant-claims" TargetMode="External"/><Relationship Id="rId4" Type="http://schemas.openxmlformats.org/officeDocument/2006/relationships/hyperlink" Target="https://www.enterprise-ireland.com/en/supports/claims/r-and-d-revenue-grant-claims" TargetMode="External"/><Relationship Id="rId9"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enterprise-ireland.com/en/supports/claims/dtif-rd-i-facility-capital-claim-forms" TargetMode="External"/><Relationship Id="rId2" Type="http://schemas.openxmlformats.org/officeDocument/2006/relationships/hyperlink" Target="https://www.enterprise-ireland.com/en/Process/Companies/" TargetMode="External"/><Relationship Id="rId1" Type="http://schemas.openxmlformats.org/officeDocument/2006/relationships/hyperlink" Target="mailto:bank.confirmation@enterprise-ireland.com"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2FF13-0BFA-4E5C-8D77-21D386C2B430}">
  <dimension ref="A1:U22"/>
  <sheetViews>
    <sheetView workbookViewId="0">
      <selection activeCell="G4" sqref="G4"/>
    </sheetView>
  </sheetViews>
  <sheetFormatPr defaultColWidth="9.140625" defaultRowHeight="15" x14ac:dyDescent="0.25"/>
  <cols>
    <col min="1" max="6" width="9.140625" style="26"/>
    <col min="7" max="7" width="11.85546875" style="26" customWidth="1"/>
    <col min="8" max="9" width="9.140625" style="26"/>
    <col min="10" max="10" width="10.5703125" style="26" customWidth="1"/>
    <col min="11" max="16384" width="9.140625" style="26"/>
  </cols>
  <sheetData>
    <row r="1" spans="1:21" x14ac:dyDescent="0.25">
      <c r="A1" s="26" t="s">
        <v>0</v>
      </c>
      <c r="F1" s="57"/>
      <c r="J1" s="58" t="s">
        <v>1</v>
      </c>
      <c r="U1" s="26" t="s">
        <v>2</v>
      </c>
    </row>
    <row r="2" spans="1:21" x14ac:dyDescent="0.25">
      <c r="A2" s="26" t="s">
        <v>3</v>
      </c>
      <c r="F2" s="26" t="s">
        <v>4</v>
      </c>
      <c r="K2" s="26" t="s">
        <v>5</v>
      </c>
      <c r="U2" s="26" t="s">
        <v>6</v>
      </c>
    </row>
    <row r="3" spans="1:21" x14ac:dyDescent="0.25">
      <c r="A3" s="26" t="s">
        <v>7</v>
      </c>
      <c r="F3" s="26" t="s">
        <v>8</v>
      </c>
      <c r="K3" s="26" t="s">
        <v>9</v>
      </c>
      <c r="U3" s="26" t="s">
        <v>10</v>
      </c>
    </row>
    <row r="4" spans="1:21" x14ac:dyDescent="0.25">
      <c r="A4" s="26" t="s">
        <v>11</v>
      </c>
      <c r="G4" s="195">
        <v>45658</v>
      </c>
      <c r="K4" s="26" t="s">
        <v>12</v>
      </c>
      <c r="U4" s="26" t="s">
        <v>13</v>
      </c>
    </row>
    <row r="5" spans="1:21" x14ac:dyDescent="0.25">
      <c r="A5" s="26" t="s">
        <v>14</v>
      </c>
      <c r="K5" s="26" t="s">
        <v>15</v>
      </c>
      <c r="S5" s="26">
        <v>0</v>
      </c>
      <c r="U5" s="26" t="s">
        <v>16</v>
      </c>
    </row>
    <row r="6" spans="1:21" x14ac:dyDescent="0.25">
      <c r="A6" s="26" t="s">
        <v>17</v>
      </c>
      <c r="J6" s="26" t="s">
        <v>18</v>
      </c>
      <c r="S6" s="26">
        <v>60</v>
      </c>
    </row>
    <row r="7" spans="1:21" x14ac:dyDescent="0.25">
      <c r="F7" s="26" t="s">
        <v>19</v>
      </c>
      <c r="J7" s="26" t="s">
        <v>20</v>
      </c>
      <c r="S7" s="26">
        <v>150</v>
      </c>
      <c r="U7" s="26" t="s">
        <v>21</v>
      </c>
    </row>
    <row r="8" spans="1:21" x14ac:dyDescent="0.25">
      <c r="F8" s="26" t="s">
        <v>22</v>
      </c>
      <c r="S8" s="26">
        <v>200</v>
      </c>
    </row>
    <row r="9" spans="1:21" x14ac:dyDescent="0.25">
      <c r="U9" s="26" t="s">
        <v>23</v>
      </c>
    </row>
    <row r="10" spans="1:21" x14ac:dyDescent="0.25">
      <c r="A10" s="26" t="s">
        <v>29</v>
      </c>
      <c r="F10" s="26" t="str">
        <f>"--&gt; Click here for "&amp;A8&amp;" claims &lt;--"</f>
        <v>--&gt; Click here for  claims &lt;--</v>
      </c>
      <c r="L10" s="59" t="s">
        <v>24</v>
      </c>
    </row>
    <row r="11" spans="1:21" x14ac:dyDescent="0.25">
      <c r="A11" s="26" t="s">
        <v>25</v>
      </c>
    </row>
    <row r="12" spans="1:21" x14ac:dyDescent="0.25">
      <c r="A12" s="26" t="s">
        <v>26</v>
      </c>
      <c r="F12" s="26" t="s">
        <v>27</v>
      </c>
    </row>
    <row r="13" spans="1:21" x14ac:dyDescent="0.25">
      <c r="A13" s="26" t="s">
        <v>28</v>
      </c>
    </row>
    <row r="14" spans="1:21" x14ac:dyDescent="0.25">
      <c r="A14" s="26" t="s">
        <v>29</v>
      </c>
      <c r="F14" s="26" t="s">
        <v>30</v>
      </c>
    </row>
    <row r="15" spans="1:21" x14ac:dyDescent="0.25">
      <c r="F15" s="26" t="s">
        <v>31</v>
      </c>
    </row>
    <row r="16" spans="1:21" x14ac:dyDescent="0.25">
      <c r="F16" s="177" t="s">
        <v>32</v>
      </c>
    </row>
    <row r="17" spans="6:6" x14ac:dyDescent="0.25">
      <c r="F17" s="26" t="s">
        <v>33</v>
      </c>
    </row>
    <row r="18" spans="6:6" x14ac:dyDescent="0.25">
      <c r="F18" s="26" t="s">
        <v>34</v>
      </c>
    </row>
    <row r="21" spans="6:6" x14ac:dyDescent="0.25">
      <c r="F21" s="26" t="s">
        <v>35</v>
      </c>
    </row>
    <row r="22" spans="6:6" x14ac:dyDescent="0.25">
      <c r="F22" s="26" t="s">
        <v>36</v>
      </c>
    </row>
  </sheetData>
  <sheetProtection selectLockedCells="1"/>
  <hyperlinks>
    <hyperlink ref="L10" r:id="rId1" xr:uid="{ADC84A27-6BDB-4305-A715-7D81867C303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744F9-726A-442F-87F4-D9BEAF037CDC}">
  <sheetPr>
    <tabColor theme="7" tint="0.79998168889431442"/>
    <pageSetUpPr fitToPage="1"/>
  </sheetPr>
  <dimension ref="A1:X40"/>
  <sheetViews>
    <sheetView showGridLines="0" showRowColHeaders="0" zoomScaleNormal="100" workbookViewId="0">
      <selection activeCell="C10" sqref="C10"/>
    </sheetView>
  </sheetViews>
  <sheetFormatPr defaultColWidth="9.140625" defaultRowHeight="15" x14ac:dyDescent="0.25"/>
  <cols>
    <col min="1" max="1" width="1.7109375" style="35" customWidth="1"/>
    <col min="2" max="2" width="11.140625" style="35" customWidth="1"/>
    <col min="3" max="3" width="28.5703125" style="35" customWidth="1"/>
    <col min="4" max="4" width="52.7109375" style="96" customWidth="1"/>
    <col min="5" max="6" width="17.42578125" style="96" customWidth="1"/>
    <col min="7" max="7" width="13.140625" style="96" customWidth="1"/>
    <col min="8" max="8" width="15.5703125" style="96" customWidth="1"/>
    <col min="9" max="9" width="15.42578125" style="96" customWidth="1"/>
    <col min="10" max="10" width="18.42578125" style="96" customWidth="1"/>
    <col min="11" max="11" width="15" style="96" customWidth="1"/>
    <col min="12" max="12" width="16.140625" style="96" customWidth="1"/>
    <col min="13" max="13" width="15.140625" style="97" customWidth="1"/>
    <col min="14" max="14" width="16.7109375" style="96" customWidth="1"/>
    <col min="15" max="15" width="16.140625" style="96" customWidth="1"/>
    <col min="16" max="16" width="15.85546875" style="96" customWidth="1"/>
    <col min="17" max="17" width="16.140625" style="96" customWidth="1"/>
    <col min="18" max="18" width="14.42578125" style="96" customWidth="1"/>
    <col min="19" max="19" width="15.7109375" style="35" customWidth="1"/>
    <col min="20" max="20" width="2.7109375" style="26" customWidth="1"/>
    <col min="21" max="21" width="26.7109375" style="35" customWidth="1"/>
    <col min="22" max="22" width="29" style="35" customWidth="1"/>
    <col min="23" max="23" width="27.140625" style="35" customWidth="1"/>
    <col min="24" max="24" width="20.5703125" style="35" customWidth="1"/>
    <col min="25" max="25" width="17" style="35" customWidth="1"/>
    <col min="26" max="26" width="12.42578125" style="35" customWidth="1"/>
    <col min="27" max="27" width="10.7109375" style="35" customWidth="1"/>
    <col min="28" max="16384" width="9.140625" style="35"/>
  </cols>
  <sheetData>
    <row r="1" spans="1:24" ht="5.25" customHeight="1" x14ac:dyDescent="0.25"/>
    <row r="2" spans="1:24" s="26" customFormat="1" ht="28.5" customHeight="1" x14ac:dyDescent="0.25">
      <c r="B2" s="98" t="str">
        <f>hidden_lists!F12</f>
        <v>Refer to your Letter of Offer carefully before completing claim.  Incomplete claims (e.g. incomplete mandatory fields) will be returned.</v>
      </c>
      <c r="C2" s="98"/>
      <c r="D2" s="98"/>
      <c r="E2" s="98"/>
      <c r="F2" s="98"/>
      <c r="G2" s="98"/>
      <c r="H2" s="98"/>
      <c r="I2" s="98"/>
      <c r="J2" s="98"/>
      <c r="K2" s="98"/>
      <c r="L2" s="98"/>
      <c r="M2" s="99"/>
      <c r="N2" s="98"/>
      <c r="O2" s="98"/>
      <c r="P2" s="98"/>
      <c r="Q2" s="98"/>
      <c r="R2" s="100"/>
      <c r="U2" s="101"/>
    </row>
    <row r="3" spans="1:24" s="120" customFormat="1" ht="27.75" customHeight="1" x14ac:dyDescent="0.25">
      <c r="A3" s="123"/>
      <c r="B3" s="230" t="str">
        <f>IF('Claim Checklist'!$C$3=hidden_lists!$A$1,hidden_lists!$F$7,'Claim Checklist'!$C$3)</f>
        <v>Select Grant Type on Payment Checklist tab!</v>
      </c>
      <c r="C3" s="230"/>
      <c r="D3" s="232"/>
      <c r="E3" s="232"/>
      <c r="F3" s="232"/>
      <c r="G3" s="232"/>
      <c r="H3" s="232"/>
      <c r="I3" s="248" t="s">
        <v>95</v>
      </c>
      <c r="J3" s="233" t="str">
        <f>IF('Claim Checklist'!$C$9&lt;&gt;"",'Claim Checklist'!$C$9,"")</f>
        <v/>
      </c>
      <c r="K3" s="232"/>
      <c r="L3" s="235" t="s">
        <v>1122</v>
      </c>
      <c r="N3" s="125"/>
      <c r="O3" s="125"/>
      <c r="P3" s="125"/>
      <c r="Q3" s="129"/>
      <c r="R3" s="123"/>
      <c r="S3" s="26"/>
      <c r="T3" s="130"/>
      <c r="U3" s="123"/>
      <c r="V3" s="123"/>
      <c r="W3" s="123"/>
      <c r="X3" s="123"/>
    </row>
    <row r="4" spans="1:24" s="120" customFormat="1" x14ac:dyDescent="0.25">
      <c r="A4" s="124"/>
      <c r="B4" s="104" t="s">
        <v>597</v>
      </c>
      <c r="C4" s="131"/>
      <c r="D4" s="131"/>
      <c r="E4" s="124"/>
      <c r="F4" s="124"/>
      <c r="G4" s="124"/>
      <c r="H4" s="124"/>
      <c r="I4" s="124"/>
      <c r="J4" s="124"/>
      <c r="K4" s="124"/>
      <c r="L4" s="133"/>
      <c r="M4" s="134"/>
      <c r="N4" s="134"/>
      <c r="O4" s="134"/>
      <c r="P4" s="134"/>
      <c r="Q4" s="135"/>
      <c r="R4" s="124"/>
      <c r="S4" s="26"/>
      <c r="T4" s="136"/>
      <c r="U4" s="124"/>
      <c r="V4" s="124"/>
      <c r="W4" s="124"/>
      <c r="X4" s="124"/>
    </row>
    <row r="5" spans="1:24" s="120" customFormat="1" x14ac:dyDescent="0.25">
      <c r="A5" s="124"/>
      <c r="B5" s="137" t="s">
        <v>598</v>
      </c>
      <c r="C5" s="131"/>
      <c r="D5" s="131"/>
      <c r="E5" s="124"/>
      <c r="F5" s="124"/>
      <c r="G5" s="124"/>
      <c r="H5" s="124"/>
      <c r="I5" s="124"/>
      <c r="J5" s="124"/>
      <c r="K5" s="111" t="s">
        <v>107</v>
      </c>
      <c r="L5" s="165" t="str">
        <f>IF('Claim Checklist'!$C$19&lt;&gt;"",'Claim Checklist'!$C$19,"")</f>
        <v/>
      </c>
      <c r="M5" s="113" t="str">
        <f>'1. Salaries'!L7</f>
        <v>(automatically copied from Checklist)</v>
      </c>
      <c r="N5" s="134"/>
      <c r="O5" s="134"/>
      <c r="P5" s="134"/>
      <c r="Q5" s="135"/>
      <c r="R5" s="124"/>
      <c r="S5" s="26"/>
      <c r="T5" s="136"/>
      <c r="U5" s="124"/>
      <c r="V5" s="124"/>
      <c r="W5" s="124"/>
      <c r="X5" s="124"/>
    </row>
    <row r="6" spans="1:24" s="120" customFormat="1" x14ac:dyDescent="0.25">
      <c r="A6" s="124"/>
      <c r="B6" s="104" t="s">
        <v>109</v>
      </c>
      <c r="C6" s="131"/>
      <c r="D6" s="131"/>
      <c r="E6" s="132"/>
      <c r="F6" s="132"/>
      <c r="G6" s="132"/>
      <c r="H6" s="132"/>
      <c r="I6" s="269"/>
      <c r="J6" s="124"/>
      <c r="K6" s="111" t="s">
        <v>110</v>
      </c>
      <c r="L6" s="165" t="str">
        <f>IF('Claim Checklist'!$C$21&lt;&gt;"",'Claim Checklist'!$C$21,"")</f>
        <v/>
      </c>
      <c r="M6" s="113" t="str">
        <f>'1. Salaries'!L8</f>
        <v>(automatically copied from Checklist)</v>
      </c>
      <c r="N6" s="134"/>
      <c r="O6" s="134"/>
      <c r="P6" s="134"/>
      <c r="Q6" s="135"/>
      <c r="R6" s="124"/>
      <c r="S6" s="26"/>
      <c r="T6" s="136"/>
      <c r="U6" s="124"/>
      <c r="V6" s="124"/>
      <c r="W6" s="124"/>
      <c r="X6" s="124"/>
    </row>
    <row r="7" spans="1:24" s="120" customFormat="1" ht="111" customHeight="1" x14ac:dyDescent="0.25">
      <c r="A7" s="124"/>
      <c r="B7" s="291"/>
      <c r="C7" s="292" t="s">
        <v>135</v>
      </c>
      <c r="D7" s="293" t="s">
        <v>136</v>
      </c>
      <c r="E7" s="132"/>
      <c r="F7" s="132"/>
      <c r="G7" s="132"/>
      <c r="H7" s="132"/>
      <c r="I7" s="132"/>
      <c r="J7" s="132"/>
      <c r="K7" s="132"/>
      <c r="N7" s="134"/>
      <c r="O7" s="134"/>
      <c r="P7" s="134"/>
      <c r="Q7" s="135"/>
      <c r="R7" s="124"/>
      <c r="S7" s="26"/>
      <c r="T7" s="136"/>
      <c r="U7" s="124"/>
      <c r="V7" s="124"/>
      <c r="W7" s="124"/>
      <c r="X7" s="124"/>
    </row>
    <row r="8" spans="1:24" s="120" customFormat="1" x14ac:dyDescent="0.25">
      <c r="A8" s="124"/>
      <c r="C8" s="131"/>
      <c r="D8" s="131"/>
      <c r="E8" s="132"/>
      <c r="F8" s="132"/>
      <c r="G8" s="351" t="s">
        <v>599</v>
      </c>
      <c r="H8" s="352"/>
      <c r="I8" s="352"/>
      <c r="J8" s="353"/>
      <c r="K8" s="200" t="s">
        <v>137</v>
      </c>
      <c r="L8" s="2">
        <f>SUM(L10:L39)</f>
        <v>0</v>
      </c>
      <c r="M8" s="113" t="str">
        <f>IF(AND(L10&lt;&gt;0,L8=0),hidden_lists!U9,"")</f>
        <v/>
      </c>
      <c r="N8" s="134"/>
      <c r="O8" s="134"/>
      <c r="P8" s="134"/>
      <c r="Q8" s="135"/>
      <c r="R8" s="124"/>
      <c r="S8" s="26"/>
      <c r="T8" s="136"/>
      <c r="U8" s="124"/>
      <c r="V8" s="124"/>
      <c r="W8" s="124"/>
      <c r="X8" s="124"/>
    </row>
    <row r="9" spans="1:24" s="120" customFormat="1" ht="64.5" customHeight="1" x14ac:dyDescent="0.25">
      <c r="A9" s="125"/>
      <c r="B9" s="246" t="s">
        <v>1325</v>
      </c>
      <c r="C9" s="237" t="s">
        <v>456</v>
      </c>
      <c r="D9" s="247" t="s">
        <v>457</v>
      </c>
      <c r="E9" s="237" t="s">
        <v>601</v>
      </c>
      <c r="F9" s="237" t="s">
        <v>142</v>
      </c>
      <c r="G9" s="250" t="s">
        <v>602</v>
      </c>
      <c r="H9" s="250" t="s">
        <v>603</v>
      </c>
      <c r="I9" s="250" t="s">
        <v>604</v>
      </c>
      <c r="J9" s="250" t="s">
        <v>605</v>
      </c>
      <c r="K9" s="237" t="s">
        <v>606</v>
      </c>
      <c r="L9" s="238" t="s">
        <v>607</v>
      </c>
      <c r="M9" s="138"/>
      <c r="N9" s="139"/>
      <c r="O9" s="139"/>
      <c r="P9" s="139"/>
      <c r="Q9" s="139"/>
      <c r="R9" s="125"/>
      <c r="S9" s="26"/>
      <c r="T9" s="125"/>
      <c r="U9" s="125"/>
      <c r="V9" s="125"/>
      <c r="W9" s="125"/>
      <c r="X9" s="125"/>
    </row>
    <row r="10" spans="1:24" s="120" customFormat="1" x14ac:dyDescent="0.25">
      <c r="B10" s="140" t="s">
        <v>608</v>
      </c>
      <c r="C10" s="61"/>
      <c r="D10" s="62"/>
      <c r="E10" s="63"/>
      <c r="F10" s="64"/>
      <c r="G10" s="78"/>
      <c r="H10" s="188"/>
      <c r="I10" s="78"/>
      <c r="J10" s="78"/>
      <c r="K10" s="188"/>
      <c r="L10" s="216">
        <f>IF(J10&gt;0,MIN(G10*H10,((I10/J10)*(G10*H10))),0)</f>
        <v>0</v>
      </c>
      <c r="M10" s="118" t="str">
        <f>IF(AND($C10&lt;&gt;"",OR(LEN(TRIM($D10))=0,LEN(TRIM($E10))=0,LEN(TRIM($E10))=0,LEN(TRIM($F10))=0,LEN(TRIM($G10))=0,LEN(TRIM($H10))=0,LEN(TRIM($I10))=0,LEN(TRIM($J10))=0,LEN(TRIM($K10))=0)),"  Blank field(s) detected!","")</f>
        <v/>
      </c>
      <c r="N10" s="139"/>
      <c r="O10" s="139"/>
      <c r="P10" s="139"/>
      <c r="Q10" s="119"/>
      <c r="S10" s="26"/>
    </row>
    <row r="11" spans="1:24" s="120" customFormat="1" x14ac:dyDescent="0.25">
      <c r="B11" s="140" t="s">
        <v>609</v>
      </c>
      <c r="C11" s="61"/>
      <c r="D11" s="62"/>
      <c r="E11" s="63"/>
      <c r="F11" s="64"/>
      <c r="G11" s="78"/>
      <c r="H11" s="188"/>
      <c r="I11" s="78"/>
      <c r="J11" s="78"/>
      <c r="K11" s="188"/>
      <c r="L11" s="216">
        <f t="shared" ref="L11:L39" si="0">IF(J11&gt;0,MIN(G11*H11,((I11/J11)*(G11*H11))),0)</f>
        <v>0</v>
      </c>
      <c r="M11" s="118" t="str">
        <f t="shared" ref="M11:M39" si="1">IF(AND($C11&lt;&gt;"",OR(LEN(TRIM($D11))=0,LEN(TRIM($E11))=0,LEN(TRIM($E11))=0,LEN(TRIM($F11))=0,LEN(TRIM($G11))=0,LEN(TRIM($H11))=0,LEN(TRIM($I11))=0,LEN(TRIM($J11))=0,LEN(TRIM($K11))=0)),"  Blank field(s) detected!","")</f>
        <v/>
      </c>
      <c r="N11" s="139"/>
      <c r="O11" s="139"/>
      <c r="P11" s="139"/>
      <c r="Q11" s="119"/>
      <c r="S11" s="26"/>
    </row>
    <row r="12" spans="1:24" s="120" customFormat="1" x14ac:dyDescent="0.25">
      <c r="B12" s="140" t="s">
        <v>610</v>
      </c>
      <c r="C12" s="61"/>
      <c r="D12" s="62"/>
      <c r="E12" s="63"/>
      <c r="F12" s="64"/>
      <c r="G12" s="78"/>
      <c r="H12" s="188"/>
      <c r="I12" s="78"/>
      <c r="J12" s="78"/>
      <c r="K12" s="188"/>
      <c r="L12" s="216">
        <f t="shared" si="0"/>
        <v>0</v>
      </c>
      <c r="M12" s="118" t="str">
        <f t="shared" si="1"/>
        <v/>
      </c>
      <c r="N12" s="139"/>
      <c r="O12" s="139"/>
      <c r="P12" s="139"/>
      <c r="Q12" s="119"/>
      <c r="S12" s="26"/>
    </row>
    <row r="13" spans="1:24" s="120" customFormat="1" x14ac:dyDescent="0.25">
      <c r="B13" s="140" t="s">
        <v>611</v>
      </c>
      <c r="C13" s="61"/>
      <c r="D13" s="62"/>
      <c r="E13" s="63"/>
      <c r="F13" s="64"/>
      <c r="G13" s="78"/>
      <c r="H13" s="188"/>
      <c r="I13" s="78"/>
      <c r="J13" s="78"/>
      <c r="K13" s="188"/>
      <c r="L13" s="216">
        <f t="shared" si="0"/>
        <v>0</v>
      </c>
      <c r="M13" s="118" t="str">
        <f t="shared" si="1"/>
        <v/>
      </c>
      <c r="N13" s="139"/>
      <c r="O13" s="139"/>
      <c r="P13" s="139"/>
      <c r="Q13" s="119"/>
      <c r="S13" s="26"/>
    </row>
    <row r="14" spans="1:24" s="120" customFormat="1" x14ac:dyDescent="0.25">
      <c r="B14" s="140" t="s">
        <v>612</v>
      </c>
      <c r="C14" s="61"/>
      <c r="D14" s="62"/>
      <c r="E14" s="63"/>
      <c r="F14" s="64"/>
      <c r="G14" s="78"/>
      <c r="H14" s="188"/>
      <c r="I14" s="78"/>
      <c r="J14" s="78"/>
      <c r="K14" s="188"/>
      <c r="L14" s="216">
        <f t="shared" si="0"/>
        <v>0</v>
      </c>
      <c r="M14" s="118" t="str">
        <f t="shared" si="1"/>
        <v/>
      </c>
      <c r="N14" s="139"/>
      <c r="O14" s="139"/>
      <c r="P14" s="139"/>
      <c r="Q14" s="119"/>
      <c r="S14" s="26"/>
    </row>
    <row r="15" spans="1:24" s="120" customFormat="1" x14ac:dyDescent="0.25">
      <c r="B15" s="140" t="s">
        <v>613</v>
      </c>
      <c r="C15" s="61"/>
      <c r="D15" s="62"/>
      <c r="E15" s="63"/>
      <c r="F15" s="64"/>
      <c r="G15" s="78"/>
      <c r="H15" s="188"/>
      <c r="I15" s="78"/>
      <c r="J15" s="78"/>
      <c r="K15" s="188"/>
      <c r="L15" s="216">
        <f t="shared" si="0"/>
        <v>0</v>
      </c>
      <c r="M15" s="118" t="str">
        <f t="shared" si="1"/>
        <v/>
      </c>
      <c r="N15" s="139"/>
      <c r="O15" s="139"/>
      <c r="P15" s="139"/>
      <c r="Q15" s="119"/>
      <c r="S15" s="26"/>
    </row>
    <row r="16" spans="1:24" s="120" customFormat="1" x14ac:dyDescent="0.25">
      <c r="B16" s="140" t="s">
        <v>614</v>
      </c>
      <c r="C16" s="61"/>
      <c r="D16" s="62"/>
      <c r="E16" s="63"/>
      <c r="F16" s="64"/>
      <c r="G16" s="78"/>
      <c r="H16" s="188"/>
      <c r="I16" s="78"/>
      <c r="J16" s="78"/>
      <c r="K16" s="188"/>
      <c r="L16" s="216">
        <f t="shared" si="0"/>
        <v>0</v>
      </c>
      <c r="M16" s="118" t="str">
        <f t="shared" si="1"/>
        <v/>
      </c>
      <c r="N16" s="139"/>
      <c r="O16" s="139"/>
      <c r="P16" s="139"/>
      <c r="Q16" s="119"/>
      <c r="S16" s="26"/>
    </row>
    <row r="17" spans="2:19" s="120" customFormat="1" x14ac:dyDescent="0.25">
      <c r="B17" s="140" t="s">
        <v>615</v>
      </c>
      <c r="C17" s="61"/>
      <c r="D17" s="62"/>
      <c r="E17" s="63"/>
      <c r="F17" s="64"/>
      <c r="G17" s="78"/>
      <c r="H17" s="188"/>
      <c r="I17" s="78"/>
      <c r="J17" s="78"/>
      <c r="K17" s="188"/>
      <c r="L17" s="216">
        <f t="shared" si="0"/>
        <v>0</v>
      </c>
      <c r="M17" s="118" t="str">
        <f t="shared" si="1"/>
        <v/>
      </c>
      <c r="N17" s="139"/>
      <c r="O17" s="139"/>
      <c r="P17" s="139"/>
      <c r="Q17" s="119"/>
      <c r="S17" s="26"/>
    </row>
    <row r="18" spans="2:19" s="120" customFormat="1" x14ac:dyDescent="0.25">
      <c r="B18" s="140" t="s">
        <v>616</v>
      </c>
      <c r="C18" s="61"/>
      <c r="D18" s="62" t="s">
        <v>1123</v>
      </c>
      <c r="E18" s="63"/>
      <c r="F18" s="64"/>
      <c r="G18" s="78"/>
      <c r="H18" s="188"/>
      <c r="I18" s="78"/>
      <c r="J18" s="78"/>
      <c r="K18" s="188"/>
      <c r="L18" s="216">
        <f t="shared" si="0"/>
        <v>0</v>
      </c>
      <c r="M18" s="118" t="str">
        <f t="shared" si="1"/>
        <v/>
      </c>
      <c r="N18" s="139"/>
      <c r="O18" s="139"/>
      <c r="P18" s="139"/>
      <c r="Q18" s="119"/>
      <c r="S18" s="26"/>
    </row>
    <row r="19" spans="2:19" s="120" customFormat="1" x14ac:dyDescent="0.25">
      <c r="B19" s="140" t="s">
        <v>617</v>
      </c>
      <c r="C19" s="61"/>
      <c r="D19" s="62"/>
      <c r="E19" s="63"/>
      <c r="F19" s="64"/>
      <c r="G19" s="78"/>
      <c r="H19" s="188"/>
      <c r="I19" s="78"/>
      <c r="J19" s="78"/>
      <c r="K19" s="188"/>
      <c r="L19" s="216">
        <f t="shared" si="0"/>
        <v>0</v>
      </c>
      <c r="M19" s="118" t="str">
        <f t="shared" si="1"/>
        <v/>
      </c>
      <c r="N19" s="139"/>
      <c r="O19" s="139"/>
      <c r="P19" s="139"/>
      <c r="Q19" s="119"/>
      <c r="S19" s="26"/>
    </row>
    <row r="20" spans="2:19" s="120" customFormat="1" x14ac:dyDescent="0.25">
      <c r="B20" s="140" t="s">
        <v>618</v>
      </c>
      <c r="C20" s="61"/>
      <c r="D20" s="62"/>
      <c r="E20" s="63"/>
      <c r="F20" s="64"/>
      <c r="G20" s="78"/>
      <c r="H20" s="188"/>
      <c r="I20" s="78"/>
      <c r="J20" s="78"/>
      <c r="K20" s="188"/>
      <c r="L20" s="216">
        <f t="shared" si="0"/>
        <v>0</v>
      </c>
      <c r="M20" s="118" t="str">
        <f t="shared" si="1"/>
        <v/>
      </c>
      <c r="N20" s="139"/>
      <c r="O20" s="139"/>
      <c r="P20" s="139"/>
      <c r="Q20" s="119"/>
      <c r="S20" s="26"/>
    </row>
    <row r="21" spans="2:19" s="120" customFormat="1" x14ac:dyDescent="0.25">
      <c r="B21" s="140" t="s">
        <v>619</v>
      </c>
      <c r="C21" s="61"/>
      <c r="D21" s="62"/>
      <c r="E21" s="63"/>
      <c r="F21" s="64"/>
      <c r="G21" s="78"/>
      <c r="H21" s="188"/>
      <c r="I21" s="78"/>
      <c r="J21" s="78"/>
      <c r="K21" s="188"/>
      <c r="L21" s="216">
        <f t="shared" si="0"/>
        <v>0</v>
      </c>
      <c r="M21" s="118" t="str">
        <f t="shared" si="1"/>
        <v/>
      </c>
      <c r="N21" s="139"/>
      <c r="O21" s="139"/>
      <c r="P21" s="139"/>
      <c r="Q21" s="119"/>
      <c r="S21" s="26"/>
    </row>
    <row r="22" spans="2:19" s="120" customFormat="1" x14ac:dyDescent="0.25">
      <c r="B22" s="140" t="s">
        <v>620</v>
      </c>
      <c r="C22" s="61"/>
      <c r="D22" s="62"/>
      <c r="E22" s="63"/>
      <c r="F22" s="64"/>
      <c r="G22" s="78"/>
      <c r="H22" s="188"/>
      <c r="I22" s="78"/>
      <c r="J22" s="78"/>
      <c r="K22" s="188"/>
      <c r="L22" s="216">
        <f t="shared" si="0"/>
        <v>0</v>
      </c>
      <c r="M22" s="118" t="str">
        <f t="shared" si="1"/>
        <v/>
      </c>
      <c r="N22" s="139"/>
      <c r="O22" s="139"/>
      <c r="P22" s="139"/>
      <c r="Q22" s="119"/>
      <c r="S22" s="26"/>
    </row>
    <row r="23" spans="2:19" s="120" customFormat="1" x14ac:dyDescent="0.25">
      <c r="B23" s="140" t="s">
        <v>621</v>
      </c>
      <c r="C23" s="61"/>
      <c r="D23" s="62"/>
      <c r="E23" s="63"/>
      <c r="F23" s="64"/>
      <c r="G23" s="78"/>
      <c r="H23" s="188"/>
      <c r="I23" s="78"/>
      <c r="J23" s="78"/>
      <c r="K23" s="188"/>
      <c r="L23" s="216">
        <f t="shared" si="0"/>
        <v>0</v>
      </c>
      <c r="M23" s="118" t="str">
        <f t="shared" si="1"/>
        <v/>
      </c>
      <c r="N23" s="139"/>
      <c r="O23" s="139"/>
      <c r="P23" s="139"/>
      <c r="Q23" s="119"/>
      <c r="S23" s="26"/>
    </row>
    <row r="24" spans="2:19" s="120" customFormat="1" x14ac:dyDescent="0.25">
      <c r="B24" s="140" t="s">
        <v>622</v>
      </c>
      <c r="C24" s="61"/>
      <c r="D24" s="62"/>
      <c r="E24" s="63"/>
      <c r="F24" s="64"/>
      <c r="G24" s="78"/>
      <c r="H24" s="188"/>
      <c r="I24" s="78"/>
      <c r="J24" s="78"/>
      <c r="K24" s="188"/>
      <c r="L24" s="216">
        <f t="shared" si="0"/>
        <v>0</v>
      </c>
      <c r="M24" s="118" t="str">
        <f t="shared" si="1"/>
        <v/>
      </c>
      <c r="N24" s="139"/>
      <c r="O24" s="139"/>
      <c r="P24" s="139"/>
      <c r="Q24" s="119"/>
      <c r="S24" s="26"/>
    </row>
    <row r="25" spans="2:19" s="120" customFormat="1" x14ac:dyDescent="0.25">
      <c r="B25" s="140" t="s">
        <v>623</v>
      </c>
      <c r="C25" s="61"/>
      <c r="D25" s="62"/>
      <c r="E25" s="63"/>
      <c r="F25" s="64"/>
      <c r="G25" s="78"/>
      <c r="H25" s="188"/>
      <c r="I25" s="78"/>
      <c r="J25" s="78"/>
      <c r="K25" s="188"/>
      <c r="L25" s="216">
        <f t="shared" si="0"/>
        <v>0</v>
      </c>
      <c r="M25" s="118" t="str">
        <f t="shared" si="1"/>
        <v/>
      </c>
      <c r="N25" s="139"/>
      <c r="O25" s="139"/>
      <c r="P25" s="139"/>
      <c r="Q25" s="119"/>
      <c r="S25" s="26"/>
    </row>
    <row r="26" spans="2:19" s="120" customFormat="1" x14ac:dyDescent="0.25">
      <c r="B26" s="140" t="s">
        <v>624</v>
      </c>
      <c r="C26" s="61"/>
      <c r="D26" s="62"/>
      <c r="E26" s="63"/>
      <c r="F26" s="64"/>
      <c r="G26" s="78"/>
      <c r="H26" s="188"/>
      <c r="I26" s="78"/>
      <c r="J26" s="78"/>
      <c r="K26" s="188"/>
      <c r="L26" s="216">
        <f t="shared" si="0"/>
        <v>0</v>
      </c>
      <c r="M26" s="118" t="str">
        <f t="shared" si="1"/>
        <v/>
      </c>
      <c r="N26" s="139"/>
      <c r="O26" s="139"/>
      <c r="P26" s="139"/>
      <c r="Q26" s="119"/>
      <c r="S26" s="26"/>
    </row>
    <row r="27" spans="2:19" s="120" customFormat="1" x14ac:dyDescent="0.25">
      <c r="B27" s="140" t="s">
        <v>625</v>
      </c>
      <c r="C27" s="61"/>
      <c r="D27" s="62"/>
      <c r="E27" s="63"/>
      <c r="F27" s="64"/>
      <c r="G27" s="78"/>
      <c r="H27" s="188"/>
      <c r="I27" s="78"/>
      <c r="J27" s="78"/>
      <c r="K27" s="188"/>
      <c r="L27" s="216">
        <f t="shared" si="0"/>
        <v>0</v>
      </c>
      <c r="M27" s="118" t="str">
        <f t="shared" si="1"/>
        <v/>
      </c>
      <c r="N27" s="139"/>
      <c r="O27" s="139"/>
      <c r="P27" s="139"/>
      <c r="Q27" s="119"/>
      <c r="S27" s="26"/>
    </row>
    <row r="28" spans="2:19" s="120" customFormat="1" x14ac:dyDescent="0.25">
      <c r="B28" s="140" t="s">
        <v>626</v>
      </c>
      <c r="C28" s="61"/>
      <c r="D28" s="62"/>
      <c r="E28" s="63"/>
      <c r="F28" s="64"/>
      <c r="G28" s="78"/>
      <c r="H28" s="188"/>
      <c r="I28" s="78"/>
      <c r="J28" s="78"/>
      <c r="K28" s="188"/>
      <c r="L28" s="216">
        <f t="shared" si="0"/>
        <v>0</v>
      </c>
      <c r="M28" s="118" t="str">
        <f t="shared" si="1"/>
        <v/>
      </c>
      <c r="N28" s="139"/>
      <c r="O28" s="139"/>
      <c r="P28" s="139"/>
      <c r="Q28" s="119"/>
      <c r="S28" s="26"/>
    </row>
    <row r="29" spans="2:19" s="120" customFormat="1" x14ac:dyDescent="0.25">
      <c r="B29" s="140" t="s">
        <v>627</v>
      </c>
      <c r="C29" s="61"/>
      <c r="D29" s="62"/>
      <c r="E29" s="63"/>
      <c r="F29" s="64"/>
      <c r="G29" s="78"/>
      <c r="H29" s="188"/>
      <c r="I29" s="78"/>
      <c r="J29" s="78"/>
      <c r="K29" s="188"/>
      <c r="L29" s="216">
        <f t="shared" si="0"/>
        <v>0</v>
      </c>
      <c r="M29" s="118" t="str">
        <f t="shared" si="1"/>
        <v/>
      </c>
      <c r="N29" s="139"/>
      <c r="O29" s="139"/>
      <c r="P29" s="139"/>
      <c r="Q29" s="119"/>
      <c r="S29" s="26"/>
    </row>
    <row r="30" spans="2:19" s="120" customFormat="1" x14ac:dyDescent="0.25">
      <c r="B30" s="140" t="s">
        <v>628</v>
      </c>
      <c r="C30" s="61"/>
      <c r="D30" s="62"/>
      <c r="E30" s="63"/>
      <c r="F30" s="64"/>
      <c r="G30" s="78"/>
      <c r="H30" s="188"/>
      <c r="I30" s="78"/>
      <c r="J30" s="78"/>
      <c r="K30" s="188"/>
      <c r="L30" s="216">
        <f t="shared" si="0"/>
        <v>0</v>
      </c>
      <c r="M30" s="118" t="str">
        <f t="shared" si="1"/>
        <v/>
      </c>
      <c r="N30" s="139"/>
      <c r="O30" s="139"/>
      <c r="P30" s="139"/>
      <c r="Q30" s="119"/>
      <c r="S30" s="26"/>
    </row>
    <row r="31" spans="2:19" s="120" customFormat="1" x14ac:dyDescent="0.25">
      <c r="B31" s="140" t="s">
        <v>629</v>
      </c>
      <c r="C31" s="61"/>
      <c r="D31" s="62"/>
      <c r="E31" s="63"/>
      <c r="F31" s="64"/>
      <c r="G31" s="78"/>
      <c r="H31" s="188"/>
      <c r="I31" s="78"/>
      <c r="J31" s="78"/>
      <c r="K31" s="188"/>
      <c r="L31" s="216">
        <f t="shared" si="0"/>
        <v>0</v>
      </c>
      <c r="M31" s="118" t="str">
        <f t="shared" si="1"/>
        <v/>
      </c>
      <c r="N31" s="139"/>
      <c r="O31" s="139"/>
      <c r="P31" s="139"/>
      <c r="Q31" s="119"/>
      <c r="S31" s="26"/>
    </row>
    <row r="32" spans="2:19" s="120" customFormat="1" x14ac:dyDescent="0.25">
      <c r="B32" s="140" t="s">
        <v>630</v>
      </c>
      <c r="C32" s="61"/>
      <c r="D32" s="62"/>
      <c r="E32" s="63"/>
      <c r="F32" s="64"/>
      <c r="G32" s="78"/>
      <c r="H32" s="188"/>
      <c r="I32" s="78"/>
      <c r="J32" s="78"/>
      <c r="K32" s="188"/>
      <c r="L32" s="216">
        <f t="shared" si="0"/>
        <v>0</v>
      </c>
      <c r="M32" s="118" t="str">
        <f t="shared" si="1"/>
        <v/>
      </c>
      <c r="N32" s="139"/>
      <c r="O32" s="139"/>
      <c r="P32" s="139"/>
      <c r="Q32" s="119"/>
      <c r="S32" s="26"/>
    </row>
    <row r="33" spans="2:24" s="120" customFormat="1" x14ac:dyDescent="0.25">
      <c r="B33" s="140" t="s">
        <v>631</v>
      </c>
      <c r="C33" s="61"/>
      <c r="D33" s="62"/>
      <c r="E33" s="63"/>
      <c r="F33" s="64"/>
      <c r="G33" s="78"/>
      <c r="H33" s="188"/>
      <c r="I33" s="78"/>
      <c r="J33" s="78"/>
      <c r="K33" s="188"/>
      <c r="L33" s="216">
        <f t="shared" si="0"/>
        <v>0</v>
      </c>
      <c r="M33" s="118" t="str">
        <f t="shared" si="1"/>
        <v/>
      </c>
      <c r="N33" s="139"/>
      <c r="O33" s="139"/>
      <c r="P33" s="139"/>
      <c r="Q33" s="119"/>
      <c r="S33" s="26"/>
    </row>
    <row r="34" spans="2:24" s="120" customFormat="1" x14ac:dyDescent="0.25">
      <c r="B34" s="140" t="s">
        <v>632</v>
      </c>
      <c r="C34" s="61"/>
      <c r="D34" s="62"/>
      <c r="E34" s="63"/>
      <c r="F34" s="64"/>
      <c r="G34" s="78"/>
      <c r="H34" s="188"/>
      <c r="I34" s="78"/>
      <c r="J34" s="78"/>
      <c r="K34" s="188"/>
      <c r="L34" s="216">
        <f t="shared" si="0"/>
        <v>0</v>
      </c>
      <c r="M34" s="118" t="str">
        <f t="shared" si="1"/>
        <v/>
      </c>
      <c r="N34" s="139"/>
      <c r="O34" s="139"/>
      <c r="P34" s="139"/>
      <c r="Q34" s="119"/>
      <c r="S34" s="26"/>
    </row>
    <row r="35" spans="2:24" s="120" customFormat="1" x14ac:dyDescent="0.25">
      <c r="B35" s="140" t="s">
        <v>633</v>
      </c>
      <c r="C35" s="61"/>
      <c r="D35" s="62"/>
      <c r="E35" s="63"/>
      <c r="F35" s="64"/>
      <c r="G35" s="78"/>
      <c r="H35" s="188"/>
      <c r="I35" s="78"/>
      <c r="J35" s="78"/>
      <c r="K35" s="188"/>
      <c r="L35" s="216">
        <f t="shared" si="0"/>
        <v>0</v>
      </c>
      <c r="M35" s="118" t="str">
        <f t="shared" si="1"/>
        <v/>
      </c>
      <c r="N35" s="139"/>
      <c r="O35" s="139"/>
      <c r="P35" s="139"/>
      <c r="Q35" s="119"/>
      <c r="S35" s="26"/>
    </row>
    <row r="36" spans="2:24" s="120" customFormat="1" x14ac:dyDescent="0.25">
      <c r="B36" s="140" t="s">
        <v>634</v>
      </c>
      <c r="C36" s="61"/>
      <c r="D36" s="62"/>
      <c r="E36" s="63"/>
      <c r="F36" s="64"/>
      <c r="G36" s="78"/>
      <c r="H36" s="188"/>
      <c r="I36" s="78"/>
      <c r="J36" s="78"/>
      <c r="K36" s="188"/>
      <c r="L36" s="216">
        <f t="shared" si="0"/>
        <v>0</v>
      </c>
      <c r="M36" s="118" t="str">
        <f t="shared" si="1"/>
        <v/>
      </c>
      <c r="N36" s="139"/>
      <c r="O36" s="139"/>
      <c r="P36" s="139"/>
      <c r="Q36" s="119"/>
      <c r="S36" s="26"/>
    </row>
    <row r="37" spans="2:24" s="120" customFormat="1" x14ac:dyDescent="0.25">
      <c r="B37" s="140" t="s">
        <v>635</v>
      </c>
      <c r="C37" s="61"/>
      <c r="D37" s="62"/>
      <c r="E37" s="63"/>
      <c r="F37" s="64"/>
      <c r="G37" s="78"/>
      <c r="H37" s="188"/>
      <c r="I37" s="78"/>
      <c r="J37" s="78"/>
      <c r="K37" s="188"/>
      <c r="L37" s="216">
        <f t="shared" si="0"/>
        <v>0</v>
      </c>
      <c r="M37" s="118" t="str">
        <f t="shared" si="1"/>
        <v/>
      </c>
      <c r="N37" s="139"/>
      <c r="O37" s="139"/>
      <c r="P37" s="139"/>
      <c r="Q37" s="119"/>
      <c r="S37" s="26"/>
    </row>
    <row r="38" spans="2:24" s="120" customFormat="1" x14ac:dyDescent="0.25">
      <c r="B38" s="140" t="s">
        <v>636</v>
      </c>
      <c r="C38" s="61"/>
      <c r="D38" s="62"/>
      <c r="E38" s="63"/>
      <c r="F38" s="64"/>
      <c r="G38" s="78"/>
      <c r="H38" s="188"/>
      <c r="I38" s="78"/>
      <c r="J38" s="78"/>
      <c r="K38" s="188"/>
      <c r="L38" s="216">
        <f t="shared" si="0"/>
        <v>0</v>
      </c>
      <c r="M38" s="118" t="str">
        <f t="shared" si="1"/>
        <v/>
      </c>
      <c r="N38" s="139"/>
      <c r="O38" s="139"/>
      <c r="P38" s="139"/>
      <c r="Q38" s="119"/>
      <c r="S38" s="26"/>
    </row>
    <row r="39" spans="2:24" s="120" customFormat="1" x14ac:dyDescent="0.25">
      <c r="B39" s="140" t="s">
        <v>637</v>
      </c>
      <c r="C39" s="61"/>
      <c r="D39" s="62"/>
      <c r="E39" s="63"/>
      <c r="F39" s="64"/>
      <c r="G39" s="78"/>
      <c r="H39" s="188"/>
      <c r="I39" s="78"/>
      <c r="J39" s="78"/>
      <c r="K39" s="188"/>
      <c r="L39" s="216">
        <f t="shared" si="0"/>
        <v>0</v>
      </c>
      <c r="M39" s="118" t="str">
        <f t="shared" si="1"/>
        <v/>
      </c>
      <c r="N39" s="139"/>
      <c r="O39" s="139"/>
      <c r="P39" s="139"/>
      <c r="Q39" s="119"/>
      <c r="S39" s="26"/>
    </row>
    <row r="40" spans="2:24" s="120" customFormat="1" x14ac:dyDescent="0.25">
      <c r="C40" s="35"/>
      <c r="D40" s="96"/>
      <c r="E40" s="143"/>
      <c r="F40" s="143"/>
      <c r="G40" s="143"/>
      <c r="H40" s="143"/>
      <c r="I40" s="143"/>
      <c r="J40" s="143"/>
      <c r="K40" s="143"/>
      <c r="L40" s="117"/>
      <c r="M40" s="119"/>
      <c r="N40" s="119"/>
      <c r="O40" s="119"/>
      <c r="P40" s="144"/>
      <c r="Q40" s="119"/>
      <c r="S40" s="26"/>
      <c r="W40" s="35"/>
      <c r="X40" s="35"/>
    </row>
  </sheetData>
  <sheetProtection algorithmName="SHA-512" hashValue="G0CDvt7xGnbfccfW8edkfIAy6kzwXClwQEOrt7wH4EVtIQx11JqW0OVQBQ06MEowuppDFYRYXY4TpE4QaA3EmQ==" saltValue="ZX6ZzzlS/i/acIPmxS15CQ==" spinCount="100000" sheet="1" objects="1"/>
  <mergeCells count="1">
    <mergeCell ref="G8:J8"/>
  </mergeCells>
  <phoneticPr fontId="32" type="noConversion"/>
  <conditionalFormatting sqref="B10:L39">
    <cfRule type="expression" dxfId="34" priority="145">
      <formula>MOD(ROW(),2)=0</formula>
    </cfRule>
  </conditionalFormatting>
  <conditionalFormatting sqref="F10:F39">
    <cfRule type="top10" dxfId="33" priority="3" bottom="1" rank="1"/>
    <cfRule type="top10" dxfId="32" priority="9" rank="1"/>
  </conditionalFormatting>
  <dataValidations count="2">
    <dataValidation type="date" operator="greaterThan" allowBlank="1" showInputMessage="1" showErrorMessage="1" errorTitle="Invalid format" error="must be dd/mm/yy format!" sqref="F10:F39" xr:uid="{E01784EC-6275-49B8-9AD7-4A6F7CF68919}">
      <formula1>1</formula1>
    </dataValidation>
    <dataValidation type="whole" operator="greaterThanOrEqual" allowBlank="1" showInputMessage="1" showErrorMessage="1" errorTitle="Invalid entry" error="Must be a whole number greater than 0." sqref="G10:G39 I10:J39" xr:uid="{474B8099-F594-40B0-A978-63B05A3DCFD0}">
      <formula1>0</formula1>
    </dataValidation>
  </dataValidations>
  <hyperlinks>
    <hyperlink ref="D7" r:id="rId1" xr:uid="{8BC41420-32A1-409A-B769-60717349B214}"/>
  </hyperlinks>
  <pageMargins left="0.31496062992125984" right="0.31496062992125984" top="0.35433070866141736" bottom="0.35433070866141736" header="0.31496062992125984" footer="0.31496062992125984"/>
  <pageSetup paperSize="9" scale="61" fitToHeight="0" orientation="landscape" r:id="rId2"/>
  <drawing r:id="rId3"/>
  <extLst>
    <ext xmlns:x14="http://schemas.microsoft.com/office/spreadsheetml/2009/9/main" uri="{78C0D931-6437-407d-A8EE-F0AAD7539E65}">
      <x14:conditionalFormattings>
        <x14:conditionalFormatting xmlns:xm="http://schemas.microsoft.com/office/excel/2006/main">
          <x14:cfRule type="expression" priority="1" id="{EE753082-6C5B-4945-AB9F-14A1E9620EBA}">
            <xm:f>AND('Claim Checklist'!$C$3&lt;&gt;hidden_lists!$A$3,'Claim Checklist'!$C$3&lt;&gt;hidden_lists!$A$5)</xm:f>
            <x14:dxf>
              <fill>
                <patternFill patternType="darkGray"/>
              </fill>
            </x14:dxf>
          </x14:cfRule>
          <xm:sqref>B9:L39</xm:sqref>
        </x14:conditionalFormatting>
        <x14:conditionalFormatting xmlns:xm="http://schemas.microsoft.com/office/excel/2006/main">
          <x14:cfRule type="cellIs" priority="144" operator="notBetween" id="{C331288A-A39A-4770-8666-F9DF1B0BF069}">
            <xm:f>'Claim Checklist'!$C$17</xm:f>
            <xm:f>'Claim Checklist'!$C$23</xm:f>
            <x14:dxf>
              <font>
                <color rgb="FF9C0006"/>
              </font>
            </x14:dxf>
          </x14:cfRule>
          <xm:sqref>F10:F39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0400E-B023-4BEE-A704-653AFD260FE7}">
  <sheetPr>
    <tabColor theme="7" tint="0.79998168889431442"/>
    <pageSetUpPr fitToPage="1"/>
  </sheetPr>
  <dimension ref="A1:S712"/>
  <sheetViews>
    <sheetView showGridLines="0" zoomScaleNormal="100" workbookViewId="0">
      <selection activeCell="C13" sqref="C13"/>
    </sheetView>
  </sheetViews>
  <sheetFormatPr defaultColWidth="9.140625" defaultRowHeight="15" x14ac:dyDescent="0.25"/>
  <cols>
    <col min="1" max="1" width="1.7109375" style="35" customWidth="1"/>
    <col min="2" max="2" width="10.28515625" style="35" customWidth="1"/>
    <col min="3" max="3" width="28.5703125" style="35" customWidth="1"/>
    <col min="4" max="4" width="74" style="96" customWidth="1"/>
    <col min="5" max="5" width="15" style="96" customWidth="1"/>
    <col min="6" max="6" width="16.28515625" style="96" customWidth="1"/>
    <col min="7" max="7" width="16.140625" style="96" customWidth="1"/>
    <col min="8" max="8" width="15.140625" style="97" customWidth="1"/>
    <col min="9" max="9" width="16.7109375" style="96" customWidth="1"/>
    <col min="10" max="10" width="16.140625" style="96" customWidth="1"/>
    <col min="11" max="11" width="15.85546875" style="96" customWidth="1"/>
    <col min="12" max="12" width="16.140625" style="96" customWidth="1"/>
    <col min="13" max="13" width="14.42578125" style="96" customWidth="1"/>
    <col min="14" max="14" width="15.7109375" style="35" customWidth="1"/>
    <col min="15" max="15" width="2.7109375" style="26" customWidth="1"/>
    <col min="16" max="16" width="26.7109375" style="35" customWidth="1"/>
    <col min="17" max="17" width="29" style="35" customWidth="1"/>
    <col min="18" max="18" width="27.140625" style="35" customWidth="1"/>
    <col min="19" max="19" width="20.5703125" style="35" customWidth="1"/>
    <col min="20" max="20" width="17" style="35" customWidth="1"/>
    <col min="21" max="21" width="12.42578125" style="35" customWidth="1"/>
    <col min="22" max="22" width="10.7109375" style="35" customWidth="1"/>
    <col min="23" max="16384" width="9.140625" style="35"/>
  </cols>
  <sheetData>
    <row r="1" spans="1:19" ht="5.25" customHeight="1" x14ac:dyDescent="0.25"/>
    <row r="2" spans="1:19" s="26" customFormat="1" ht="28.5" customHeight="1" x14ac:dyDescent="0.25">
      <c r="B2" s="98" t="str">
        <f>hidden_lists!F12</f>
        <v>Refer to your Letter of Offer carefully before completing claim.  Incomplete claims (e.g. incomplete mandatory fields) will be returned.</v>
      </c>
      <c r="C2" s="98"/>
      <c r="D2" s="98"/>
      <c r="E2" s="98"/>
      <c r="F2" s="98"/>
      <c r="G2" s="98"/>
      <c r="H2" s="99"/>
      <c r="I2" s="98"/>
      <c r="J2" s="98"/>
      <c r="K2" s="98"/>
      <c r="L2" s="98"/>
      <c r="M2" s="100"/>
      <c r="P2" s="101"/>
    </row>
    <row r="3" spans="1:19" s="120" customFormat="1" ht="27.75" customHeight="1" x14ac:dyDescent="0.25">
      <c r="A3" s="123"/>
      <c r="B3" s="252" t="str">
        <f>IF('Claim Checklist'!$C$3=hidden_lists!$A$1,hidden_lists!$F$7,'Claim Checklist'!$C$3)</f>
        <v>Select Grant Type on Payment Checklist tab!</v>
      </c>
      <c r="C3" s="230"/>
      <c r="D3" s="248" t="s">
        <v>95</v>
      </c>
      <c r="E3" s="233" t="str">
        <f>IF('Claim Checklist'!$C$7&lt;&gt;"",'Claim Checklist'!$C$7,"")</f>
        <v/>
      </c>
      <c r="F3" s="251"/>
      <c r="G3" s="297" t="s">
        <v>1732</v>
      </c>
      <c r="I3" s="125"/>
      <c r="J3" s="125"/>
      <c r="K3" s="125"/>
      <c r="L3" s="129"/>
      <c r="M3" s="123"/>
      <c r="N3" s="26"/>
      <c r="O3" s="130"/>
      <c r="P3" s="123"/>
      <c r="Q3" s="123"/>
      <c r="R3" s="123"/>
      <c r="S3" s="123"/>
    </row>
    <row r="4" spans="1:19" s="120" customFormat="1" x14ac:dyDescent="0.25">
      <c r="A4" s="124"/>
      <c r="B4" s="104" t="s">
        <v>638</v>
      </c>
      <c r="C4" s="131"/>
      <c r="D4" s="131"/>
      <c r="E4" s="132"/>
      <c r="F4" s="132"/>
      <c r="G4" s="133"/>
      <c r="H4" s="134"/>
      <c r="I4" s="134"/>
      <c r="J4" s="134"/>
      <c r="K4" s="134"/>
      <c r="L4" s="135"/>
      <c r="M4" s="124"/>
      <c r="N4" s="26"/>
      <c r="O4" s="136"/>
      <c r="P4" s="124"/>
      <c r="Q4" s="124"/>
      <c r="R4" s="124"/>
      <c r="S4" s="124"/>
    </row>
    <row r="5" spans="1:19" s="120" customFormat="1" x14ac:dyDescent="0.25">
      <c r="A5" s="124"/>
      <c r="B5" s="104" t="s">
        <v>639</v>
      </c>
      <c r="C5" s="131"/>
      <c r="D5" s="131"/>
      <c r="E5" s="124"/>
      <c r="F5" s="132"/>
      <c r="G5" s="133"/>
      <c r="H5" s="134"/>
      <c r="I5" s="134"/>
      <c r="J5" s="134"/>
      <c r="K5" s="134"/>
      <c r="L5" s="135"/>
      <c r="M5" s="124"/>
      <c r="N5" s="26"/>
      <c r="O5" s="136"/>
      <c r="P5" s="124"/>
      <c r="Q5" s="124"/>
      <c r="R5" s="124"/>
      <c r="S5" s="124"/>
    </row>
    <row r="6" spans="1:19" s="120" customFormat="1" x14ac:dyDescent="0.25">
      <c r="A6" s="124"/>
      <c r="B6" s="137" t="s">
        <v>598</v>
      </c>
      <c r="C6" s="131"/>
      <c r="D6" s="131"/>
      <c r="E6" s="124"/>
      <c r="F6" s="111" t="s">
        <v>107</v>
      </c>
      <c r="G6" s="165" t="str">
        <f>IF('Claim Checklist'!$C$19&lt;&gt;"",'Claim Checklist'!$C$19,"")</f>
        <v/>
      </c>
      <c r="H6" s="113" t="str">
        <f>'1. Salaries'!L7</f>
        <v>(automatically copied from Checklist)</v>
      </c>
      <c r="I6" s="134"/>
      <c r="J6" s="134"/>
      <c r="K6" s="134"/>
      <c r="L6" s="135"/>
      <c r="M6" s="124"/>
      <c r="N6" s="26"/>
      <c r="O6" s="136"/>
      <c r="P6" s="124"/>
      <c r="Q6" s="124"/>
      <c r="R6" s="124"/>
      <c r="S6" s="124"/>
    </row>
    <row r="7" spans="1:19" s="120" customFormat="1" x14ac:dyDescent="0.25">
      <c r="A7" s="124"/>
      <c r="B7" s="104" t="s">
        <v>640</v>
      </c>
      <c r="C7" s="131"/>
      <c r="D7" s="131"/>
      <c r="E7" s="132"/>
      <c r="F7" s="111" t="s">
        <v>110</v>
      </c>
      <c r="G7" s="165" t="str">
        <f>IF('Claim Checklist'!$C$21&lt;&gt;"",'Claim Checklist'!$C$21,"")</f>
        <v/>
      </c>
      <c r="H7" s="113" t="str">
        <f>'1. Salaries'!L8</f>
        <v>(automatically copied from Checklist)</v>
      </c>
      <c r="I7" s="134"/>
      <c r="J7" s="134"/>
      <c r="K7" s="134"/>
      <c r="L7" s="135"/>
      <c r="M7" s="124"/>
      <c r="N7" s="26"/>
      <c r="O7" s="136"/>
      <c r="P7" s="124"/>
      <c r="Q7" s="124"/>
      <c r="R7" s="124"/>
      <c r="S7" s="124"/>
    </row>
    <row r="8" spans="1:19" s="120" customFormat="1" x14ac:dyDescent="0.25">
      <c r="A8" s="124"/>
      <c r="B8" s="104" t="s">
        <v>641</v>
      </c>
      <c r="C8" s="131"/>
      <c r="D8" s="131"/>
      <c r="E8" s="132"/>
      <c r="I8" s="134"/>
      <c r="J8" s="134"/>
      <c r="K8" s="134"/>
      <c r="L8" s="135"/>
      <c r="M8" s="124"/>
      <c r="N8" s="26"/>
      <c r="O8" s="136"/>
      <c r="P8" s="124"/>
      <c r="Q8" s="124"/>
      <c r="R8" s="124"/>
      <c r="S8" s="124"/>
    </row>
    <row r="9" spans="1:19" s="120" customFormat="1" x14ac:dyDescent="0.25">
      <c r="A9" s="124"/>
      <c r="B9" s="104" t="s">
        <v>109</v>
      </c>
      <c r="C9" s="131"/>
      <c r="D9" s="131"/>
      <c r="E9" s="132"/>
      <c r="H9" s="113" t="str">
        <f>IF(AND(G13&lt;&gt;0,G10=0),hidden_lists!U9,"")</f>
        <v/>
      </c>
      <c r="I9" s="134"/>
      <c r="J9" s="134"/>
      <c r="K9" s="134"/>
      <c r="L9" s="135"/>
      <c r="M9" s="124"/>
      <c r="N9" s="26"/>
      <c r="O9" s="136"/>
      <c r="P9" s="124"/>
      <c r="Q9" s="124"/>
      <c r="R9" s="124"/>
      <c r="S9" s="124"/>
    </row>
    <row r="10" spans="1:19" s="120" customFormat="1" x14ac:dyDescent="0.25">
      <c r="A10" s="124"/>
      <c r="B10" s="104"/>
      <c r="C10" s="212" t="s">
        <v>135</v>
      </c>
      <c r="D10" s="213" t="s">
        <v>136</v>
      </c>
      <c r="E10" s="132"/>
      <c r="F10" s="200" t="s">
        <v>137</v>
      </c>
      <c r="G10" s="201">
        <f>SUM(G13:G712)</f>
        <v>0</v>
      </c>
      <c r="H10" s="113"/>
      <c r="I10" s="134"/>
      <c r="J10" s="134"/>
      <c r="K10" s="134"/>
      <c r="L10" s="135"/>
      <c r="M10" s="124"/>
      <c r="N10" s="26"/>
      <c r="O10" s="136"/>
      <c r="P10" s="124"/>
      <c r="Q10" s="124"/>
      <c r="R10" s="124"/>
      <c r="S10" s="124"/>
    </row>
    <row r="11" spans="1:19" s="120" customFormat="1" x14ac:dyDescent="0.25">
      <c r="A11" s="124"/>
      <c r="B11" s="354" t="str">
        <f>IF(AND('Claim Checklist'!$C$13&gt;=hidden_lists!$G$4,'Claim Checklist'!$C$15&lt;&gt;hidden_lists!$A$12),hidden_lists!F21,"")</f>
        <v/>
      </c>
      <c r="C11" s="354"/>
      <c r="D11" s="354"/>
      <c r="E11" s="354"/>
      <c r="F11" s="354"/>
      <c r="G11" s="354"/>
      <c r="H11" s="113"/>
      <c r="I11" s="134"/>
      <c r="J11" s="134"/>
      <c r="K11" s="134"/>
      <c r="L11" s="135"/>
      <c r="M11" s="124"/>
      <c r="N11" s="26"/>
      <c r="O11" s="136"/>
      <c r="P11" s="124"/>
      <c r="Q11" s="124"/>
      <c r="R11" s="124"/>
      <c r="S11" s="124"/>
    </row>
    <row r="12" spans="1:19" s="120" customFormat="1" ht="54.75" customHeight="1" x14ac:dyDescent="0.25">
      <c r="A12" s="125"/>
      <c r="B12" s="246" t="s">
        <v>600</v>
      </c>
      <c r="C12" s="237" t="s">
        <v>456</v>
      </c>
      <c r="D12" s="247" t="s">
        <v>642</v>
      </c>
      <c r="E12" s="237" t="s">
        <v>601</v>
      </c>
      <c r="F12" s="237" t="s">
        <v>142</v>
      </c>
      <c r="G12" s="238" t="s">
        <v>459</v>
      </c>
      <c r="H12" s="138"/>
      <c r="I12" s="139"/>
      <c r="J12" s="139"/>
      <c r="K12" s="139"/>
      <c r="L12" s="139"/>
      <c r="M12" s="125"/>
      <c r="N12" s="26"/>
      <c r="O12" s="125"/>
      <c r="P12" s="125"/>
      <c r="Q12" s="125"/>
      <c r="R12" s="125"/>
      <c r="S12" s="125"/>
    </row>
    <row r="13" spans="1:19" s="120" customFormat="1" x14ac:dyDescent="0.25">
      <c r="B13" s="140" t="s">
        <v>643</v>
      </c>
      <c r="C13" s="61"/>
      <c r="D13" s="62"/>
      <c r="E13" s="63"/>
      <c r="F13" s="64"/>
      <c r="G13" s="170"/>
      <c r="H13" s="118" t="str">
        <f>IF(AND($C13&lt;&gt;"",OR(LEN(TRIM($D13))=0,LEN(TRIM($E13))=0,LEN(TRIM($F13))=0,$G13&lt;0.01)),"  Blank field(s) detected!  If Bill of Materials, supply full breakdown seperately!","")</f>
        <v/>
      </c>
      <c r="I13" s="139"/>
      <c r="J13" s="139"/>
      <c r="K13" s="139"/>
      <c r="L13" s="119"/>
      <c r="N13" s="26"/>
    </row>
    <row r="14" spans="1:19" s="120" customFormat="1" x14ac:dyDescent="0.25">
      <c r="B14" s="140" t="s">
        <v>644</v>
      </c>
      <c r="C14" s="61"/>
      <c r="D14" s="62"/>
      <c r="E14" s="63"/>
      <c r="F14" s="64"/>
      <c r="G14" s="170"/>
      <c r="H14" s="118" t="str">
        <f t="shared" ref="H14:H77" si="0">IF(AND($C14&lt;&gt;"",OR(LEN(TRIM($D14))=0,LEN(TRIM($E14))=0,LEN(TRIM($F14))=0,$G14&lt;0.01)),"  Blank field(s) detected!  If Bill of Materials, supply full breakdown seperately!","")</f>
        <v/>
      </c>
      <c r="I14" s="139"/>
      <c r="J14" s="139"/>
      <c r="K14" s="139"/>
      <c r="L14" s="119"/>
      <c r="N14" s="26"/>
    </row>
    <row r="15" spans="1:19" s="120" customFormat="1" x14ac:dyDescent="0.25">
      <c r="B15" s="140" t="s">
        <v>645</v>
      </c>
      <c r="C15" s="61"/>
      <c r="D15" s="62"/>
      <c r="E15" s="63"/>
      <c r="F15" s="64"/>
      <c r="G15" s="170"/>
      <c r="H15" s="118" t="str">
        <f t="shared" si="0"/>
        <v/>
      </c>
      <c r="I15" s="139"/>
      <c r="J15" s="139"/>
      <c r="K15" s="139"/>
      <c r="L15" s="119"/>
      <c r="N15" s="26"/>
    </row>
    <row r="16" spans="1:19" s="120" customFormat="1" x14ac:dyDescent="0.25">
      <c r="B16" s="140" t="s">
        <v>646</v>
      </c>
      <c r="C16" s="61"/>
      <c r="D16" s="62"/>
      <c r="E16" s="63"/>
      <c r="F16" s="64"/>
      <c r="G16" s="170"/>
      <c r="H16" s="118" t="str">
        <f t="shared" si="0"/>
        <v/>
      </c>
      <c r="I16" s="139"/>
      <c r="J16" s="139"/>
      <c r="K16" s="139"/>
      <c r="L16" s="119"/>
      <c r="N16" s="26"/>
    </row>
    <row r="17" spans="2:14" s="120" customFormat="1" x14ac:dyDescent="0.25">
      <c r="B17" s="140" t="s">
        <v>647</v>
      </c>
      <c r="C17" s="61"/>
      <c r="D17" s="62"/>
      <c r="E17" s="63"/>
      <c r="F17" s="64"/>
      <c r="G17" s="170"/>
      <c r="H17" s="118" t="str">
        <f t="shared" si="0"/>
        <v/>
      </c>
      <c r="I17" s="139"/>
      <c r="J17" s="139"/>
      <c r="K17" s="139"/>
      <c r="L17" s="119"/>
      <c r="N17" s="26"/>
    </row>
    <row r="18" spans="2:14" s="120" customFormat="1" x14ac:dyDescent="0.25">
      <c r="B18" s="140" t="s">
        <v>648</v>
      </c>
      <c r="C18" s="61"/>
      <c r="D18" s="62"/>
      <c r="E18" s="63"/>
      <c r="F18" s="64"/>
      <c r="G18" s="170"/>
      <c r="H18" s="118" t="str">
        <f t="shared" si="0"/>
        <v/>
      </c>
      <c r="I18" s="139"/>
      <c r="J18" s="139"/>
      <c r="K18" s="139"/>
      <c r="L18" s="119"/>
      <c r="N18" s="26"/>
    </row>
    <row r="19" spans="2:14" s="120" customFormat="1" x14ac:dyDescent="0.25">
      <c r="B19" s="140" t="s">
        <v>649</v>
      </c>
      <c r="C19" s="61"/>
      <c r="D19" s="62"/>
      <c r="E19" s="63"/>
      <c r="F19" s="64"/>
      <c r="G19" s="170"/>
      <c r="H19" s="118" t="str">
        <f t="shared" si="0"/>
        <v/>
      </c>
      <c r="I19" s="139"/>
      <c r="J19" s="139"/>
      <c r="K19" s="139"/>
      <c r="L19" s="119"/>
      <c r="N19" s="26"/>
    </row>
    <row r="20" spans="2:14" s="120" customFormat="1" x14ac:dyDescent="0.25">
      <c r="B20" s="140" t="s">
        <v>650</v>
      </c>
      <c r="C20" s="61"/>
      <c r="D20" s="62"/>
      <c r="E20" s="63"/>
      <c r="F20" s="64"/>
      <c r="G20" s="170"/>
      <c r="H20" s="118" t="str">
        <f t="shared" si="0"/>
        <v/>
      </c>
      <c r="I20" s="139"/>
      <c r="J20" s="139"/>
      <c r="K20" s="139"/>
      <c r="L20" s="119"/>
      <c r="N20" s="26"/>
    </row>
    <row r="21" spans="2:14" s="120" customFormat="1" x14ac:dyDescent="0.25">
      <c r="B21" s="140" t="s">
        <v>651</v>
      </c>
      <c r="C21" s="61"/>
      <c r="D21" s="62"/>
      <c r="E21" s="63"/>
      <c r="F21" s="64"/>
      <c r="G21" s="170"/>
      <c r="H21" s="118" t="str">
        <f t="shared" si="0"/>
        <v/>
      </c>
      <c r="I21" s="139"/>
      <c r="J21" s="139"/>
      <c r="K21" s="139"/>
      <c r="L21" s="119"/>
      <c r="N21" s="26"/>
    </row>
    <row r="22" spans="2:14" s="120" customFormat="1" x14ac:dyDescent="0.25">
      <c r="B22" s="140" t="s">
        <v>652</v>
      </c>
      <c r="C22" s="61"/>
      <c r="D22" s="62"/>
      <c r="E22" s="63"/>
      <c r="F22" s="64"/>
      <c r="G22" s="170"/>
      <c r="H22" s="118" t="str">
        <f t="shared" si="0"/>
        <v/>
      </c>
      <c r="I22" s="139"/>
      <c r="J22" s="139"/>
      <c r="K22" s="139"/>
      <c r="L22" s="119"/>
      <c r="N22" s="26"/>
    </row>
    <row r="23" spans="2:14" s="120" customFormat="1" x14ac:dyDescent="0.25">
      <c r="B23" s="140" t="s">
        <v>653</v>
      </c>
      <c r="C23" s="61"/>
      <c r="D23" s="62"/>
      <c r="E23" s="63"/>
      <c r="F23" s="64"/>
      <c r="G23" s="170"/>
      <c r="H23" s="118" t="str">
        <f t="shared" si="0"/>
        <v/>
      </c>
      <c r="I23" s="139"/>
      <c r="J23" s="139"/>
      <c r="K23" s="139"/>
      <c r="L23" s="119"/>
      <c r="N23" s="26"/>
    </row>
    <row r="24" spans="2:14" s="120" customFormat="1" x14ac:dyDescent="0.25">
      <c r="B24" s="140" t="s">
        <v>654</v>
      </c>
      <c r="C24" s="61"/>
      <c r="D24" s="62"/>
      <c r="E24" s="63"/>
      <c r="F24" s="64"/>
      <c r="G24" s="170"/>
      <c r="H24" s="118" t="str">
        <f t="shared" si="0"/>
        <v/>
      </c>
      <c r="I24" s="139"/>
      <c r="J24" s="139"/>
      <c r="K24" s="139"/>
      <c r="L24" s="119"/>
      <c r="N24" s="26"/>
    </row>
    <row r="25" spans="2:14" s="120" customFormat="1" x14ac:dyDescent="0.25">
      <c r="B25" s="140" t="s">
        <v>655</v>
      </c>
      <c r="C25" s="61"/>
      <c r="D25" s="62"/>
      <c r="E25" s="63"/>
      <c r="F25" s="64"/>
      <c r="G25" s="170"/>
      <c r="H25" s="118" t="str">
        <f t="shared" si="0"/>
        <v/>
      </c>
      <c r="I25" s="139"/>
      <c r="J25" s="139"/>
      <c r="K25" s="139"/>
      <c r="L25" s="119"/>
      <c r="N25" s="26"/>
    </row>
    <row r="26" spans="2:14" s="120" customFormat="1" x14ac:dyDescent="0.25">
      <c r="B26" s="140" t="s">
        <v>656</v>
      </c>
      <c r="C26" s="61"/>
      <c r="D26" s="62"/>
      <c r="E26" s="63"/>
      <c r="F26" s="64"/>
      <c r="G26" s="170"/>
      <c r="H26" s="118" t="str">
        <f t="shared" si="0"/>
        <v/>
      </c>
      <c r="I26" s="139"/>
      <c r="J26" s="139"/>
      <c r="K26" s="139"/>
      <c r="L26" s="119"/>
      <c r="N26" s="26"/>
    </row>
    <row r="27" spans="2:14" s="120" customFormat="1" x14ac:dyDescent="0.25">
      <c r="B27" s="140" t="s">
        <v>657</v>
      </c>
      <c r="C27" s="61"/>
      <c r="D27" s="62"/>
      <c r="E27" s="63"/>
      <c r="F27" s="64"/>
      <c r="G27" s="170"/>
      <c r="H27" s="118" t="str">
        <f t="shared" si="0"/>
        <v/>
      </c>
      <c r="I27" s="139"/>
      <c r="J27" s="139"/>
      <c r="K27" s="139"/>
      <c r="L27" s="119"/>
      <c r="N27" s="26"/>
    </row>
    <row r="28" spans="2:14" s="120" customFormat="1" x14ac:dyDescent="0.25">
      <c r="B28" s="140" t="s">
        <v>658</v>
      </c>
      <c r="C28" s="61"/>
      <c r="D28" s="62"/>
      <c r="E28" s="63"/>
      <c r="F28" s="64"/>
      <c r="G28" s="170"/>
      <c r="H28" s="118" t="str">
        <f t="shared" si="0"/>
        <v/>
      </c>
      <c r="I28" s="139"/>
      <c r="J28" s="139"/>
      <c r="K28" s="139"/>
      <c r="L28" s="119"/>
      <c r="N28" s="26"/>
    </row>
    <row r="29" spans="2:14" s="120" customFormat="1" x14ac:dyDescent="0.25">
      <c r="B29" s="140" t="s">
        <v>659</v>
      </c>
      <c r="C29" s="61"/>
      <c r="D29" s="62"/>
      <c r="E29" s="63"/>
      <c r="F29" s="64"/>
      <c r="G29" s="170"/>
      <c r="H29" s="118" t="str">
        <f t="shared" si="0"/>
        <v/>
      </c>
      <c r="I29" s="139"/>
      <c r="J29" s="139"/>
      <c r="K29" s="139"/>
      <c r="L29" s="119"/>
      <c r="N29" s="26"/>
    </row>
    <row r="30" spans="2:14" s="120" customFormat="1" x14ac:dyDescent="0.25">
      <c r="B30" s="140" t="s">
        <v>660</v>
      </c>
      <c r="C30" s="61"/>
      <c r="D30" s="62"/>
      <c r="E30" s="63"/>
      <c r="F30" s="64"/>
      <c r="G30" s="170"/>
      <c r="H30" s="118" t="str">
        <f t="shared" si="0"/>
        <v/>
      </c>
      <c r="I30" s="139"/>
      <c r="J30" s="139"/>
      <c r="K30" s="139"/>
      <c r="L30" s="119"/>
      <c r="N30" s="26"/>
    </row>
    <row r="31" spans="2:14" s="120" customFormat="1" x14ac:dyDescent="0.25">
      <c r="B31" s="140" t="s">
        <v>661</v>
      </c>
      <c r="C31" s="61"/>
      <c r="D31" s="62"/>
      <c r="E31" s="63"/>
      <c r="F31" s="64"/>
      <c r="G31" s="170"/>
      <c r="H31" s="118" t="str">
        <f t="shared" si="0"/>
        <v/>
      </c>
      <c r="I31" s="139"/>
      <c r="J31" s="139"/>
      <c r="K31" s="139"/>
      <c r="L31" s="119"/>
      <c r="N31" s="26"/>
    </row>
    <row r="32" spans="2:14" s="120" customFormat="1" x14ac:dyDescent="0.25">
      <c r="B32" s="140" t="s">
        <v>662</v>
      </c>
      <c r="C32" s="61"/>
      <c r="D32" s="62"/>
      <c r="E32" s="63"/>
      <c r="F32" s="64"/>
      <c r="G32" s="170"/>
      <c r="H32" s="118" t="str">
        <f t="shared" si="0"/>
        <v/>
      </c>
      <c r="I32" s="139"/>
      <c r="J32" s="139"/>
      <c r="K32" s="139"/>
      <c r="L32" s="119"/>
      <c r="N32" s="26"/>
    </row>
    <row r="33" spans="2:14" s="120" customFormat="1" x14ac:dyDescent="0.25">
      <c r="B33" s="140" t="s">
        <v>663</v>
      </c>
      <c r="C33" s="61"/>
      <c r="D33" s="62"/>
      <c r="E33" s="63"/>
      <c r="F33" s="64"/>
      <c r="G33" s="170"/>
      <c r="H33" s="118" t="str">
        <f t="shared" si="0"/>
        <v/>
      </c>
      <c r="I33" s="139"/>
      <c r="J33" s="139"/>
      <c r="K33" s="139"/>
      <c r="L33" s="119"/>
      <c r="N33" s="26"/>
    </row>
    <row r="34" spans="2:14" s="120" customFormat="1" x14ac:dyDescent="0.25">
      <c r="B34" s="140" t="s">
        <v>664</v>
      </c>
      <c r="C34" s="61"/>
      <c r="D34" s="62"/>
      <c r="E34" s="63"/>
      <c r="F34" s="64"/>
      <c r="G34" s="170"/>
      <c r="H34" s="118" t="str">
        <f t="shared" si="0"/>
        <v/>
      </c>
      <c r="I34" s="139"/>
      <c r="J34" s="139"/>
      <c r="K34" s="139"/>
      <c r="L34" s="119"/>
      <c r="N34" s="26"/>
    </row>
    <row r="35" spans="2:14" s="120" customFormat="1" x14ac:dyDescent="0.25">
      <c r="B35" s="140" t="s">
        <v>665</v>
      </c>
      <c r="C35" s="61"/>
      <c r="D35" s="62"/>
      <c r="E35" s="63"/>
      <c r="F35" s="64"/>
      <c r="G35" s="170"/>
      <c r="H35" s="118" t="str">
        <f t="shared" si="0"/>
        <v/>
      </c>
      <c r="I35" s="139"/>
      <c r="J35" s="139"/>
      <c r="K35" s="139"/>
      <c r="L35" s="119"/>
      <c r="N35" s="26"/>
    </row>
    <row r="36" spans="2:14" s="120" customFormat="1" x14ac:dyDescent="0.25">
      <c r="B36" s="140" t="s">
        <v>666</v>
      </c>
      <c r="C36" s="61"/>
      <c r="D36" s="62"/>
      <c r="E36" s="63"/>
      <c r="F36" s="64"/>
      <c r="G36" s="170"/>
      <c r="H36" s="118" t="str">
        <f t="shared" si="0"/>
        <v/>
      </c>
      <c r="I36" s="139"/>
      <c r="J36" s="139"/>
      <c r="K36" s="139"/>
      <c r="L36" s="119"/>
      <c r="N36" s="26"/>
    </row>
    <row r="37" spans="2:14" s="120" customFormat="1" x14ac:dyDescent="0.25">
      <c r="B37" s="140" t="s">
        <v>667</v>
      </c>
      <c r="C37" s="61"/>
      <c r="D37" s="62"/>
      <c r="E37" s="63"/>
      <c r="F37" s="64"/>
      <c r="G37" s="170"/>
      <c r="H37" s="118" t="str">
        <f t="shared" si="0"/>
        <v/>
      </c>
      <c r="I37" s="139"/>
      <c r="J37" s="139"/>
      <c r="K37" s="139"/>
      <c r="L37" s="119"/>
      <c r="N37" s="26"/>
    </row>
    <row r="38" spans="2:14" s="120" customFormat="1" x14ac:dyDescent="0.25">
      <c r="B38" s="140" t="s">
        <v>668</v>
      </c>
      <c r="C38" s="61"/>
      <c r="D38" s="62"/>
      <c r="E38" s="63"/>
      <c r="F38" s="64"/>
      <c r="G38" s="170"/>
      <c r="H38" s="118" t="str">
        <f t="shared" si="0"/>
        <v/>
      </c>
      <c r="I38" s="139"/>
      <c r="J38" s="139"/>
      <c r="K38" s="139"/>
      <c r="L38" s="119"/>
      <c r="N38" s="26"/>
    </row>
    <row r="39" spans="2:14" s="120" customFormat="1" x14ac:dyDescent="0.25">
      <c r="B39" s="140" t="s">
        <v>669</v>
      </c>
      <c r="C39" s="61"/>
      <c r="D39" s="62"/>
      <c r="E39" s="63"/>
      <c r="F39" s="64"/>
      <c r="G39" s="170"/>
      <c r="H39" s="118" t="str">
        <f t="shared" si="0"/>
        <v/>
      </c>
      <c r="I39" s="139"/>
      <c r="J39" s="139"/>
      <c r="K39" s="139"/>
      <c r="L39" s="119"/>
      <c r="N39" s="26"/>
    </row>
    <row r="40" spans="2:14" s="120" customFormat="1" x14ac:dyDescent="0.25">
      <c r="B40" s="140" t="s">
        <v>670</v>
      </c>
      <c r="C40" s="61"/>
      <c r="D40" s="62"/>
      <c r="E40" s="63"/>
      <c r="F40" s="64"/>
      <c r="G40" s="170"/>
      <c r="H40" s="118" t="str">
        <f t="shared" si="0"/>
        <v/>
      </c>
      <c r="I40" s="139"/>
      <c r="J40" s="139"/>
      <c r="K40" s="139"/>
      <c r="L40" s="119"/>
      <c r="N40" s="26"/>
    </row>
    <row r="41" spans="2:14" s="120" customFormat="1" x14ac:dyDescent="0.25">
      <c r="B41" s="140" t="s">
        <v>671</v>
      </c>
      <c r="C41" s="61"/>
      <c r="D41" s="62"/>
      <c r="E41" s="63"/>
      <c r="F41" s="64"/>
      <c r="G41" s="170"/>
      <c r="H41" s="118" t="str">
        <f t="shared" si="0"/>
        <v/>
      </c>
      <c r="I41" s="139"/>
      <c r="J41" s="139"/>
      <c r="K41" s="139"/>
      <c r="L41" s="119"/>
      <c r="N41" s="26"/>
    </row>
    <row r="42" spans="2:14" s="120" customFormat="1" x14ac:dyDescent="0.25">
      <c r="B42" s="140" t="s">
        <v>672</v>
      </c>
      <c r="C42" s="61"/>
      <c r="D42" s="62"/>
      <c r="E42" s="63"/>
      <c r="F42" s="64"/>
      <c r="G42" s="170"/>
      <c r="H42" s="118" t="str">
        <f t="shared" si="0"/>
        <v/>
      </c>
      <c r="I42" s="139"/>
      <c r="J42" s="139"/>
      <c r="K42" s="139"/>
      <c r="L42" s="119"/>
      <c r="N42" s="26"/>
    </row>
    <row r="43" spans="2:14" s="120" customFormat="1" x14ac:dyDescent="0.25">
      <c r="B43" s="140" t="s">
        <v>673</v>
      </c>
      <c r="C43" s="61"/>
      <c r="D43" s="62"/>
      <c r="E43" s="63"/>
      <c r="F43" s="64"/>
      <c r="G43" s="170"/>
      <c r="H43" s="118" t="str">
        <f t="shared" si="0"/>
        <v/>
      </c>
      <c r="I43" s="139"/>
      <c r="J43" s="139"/>
      <c r="K43" s="139"/>
      <c r="L43" s="119"/>
      <c r="N43" s="26"/>
    </row>
    <row r="44" spans="2:14" s="120" customFormat="1" x14ac:dyDescent="0.25">
      <c r="B44" s="140" t="s">
        <v>674</v>
      </c>
      <c r="C44" s="61"/>
      <c r="D44" s="62"/>
      <c r="E44" s="63"/>
      <c r="F44" s="64"/>
      <c r="G44" s="170"/>
      <c r="H44" s="118" t="str">
        <f t="shared" si="0"/>
        <v/>
      </c>
      <c r="I44" s="139"/>
      <c r="J44" s="139"/>
      <c r="K44" s="139"/>
      <c r="L44" s="119"/>
      <c r="N44" s="26"/>
    </row>
    <row r="45" spans="2:14" s="120" customFormat="1" x14ac:dyDescent="0.25">
      <c r="B45" s="140" t="s">
        <v>675</v>
      </c>
      <c r="C45" s="61"/>
      <c r="D45" s="62"/>
      <c r="E45" s="63"/>
      <c r="F45" s="64"/>
      <c r="G45" s="170"/>
      <c r="H45" s="118" t="str">
        <f t="shared" si="0"/>
        <v/>
      </c>
      <c r="I45" s="139"/>
      <c r="J45" s="139"/>
      <c r="K45" s="139"/>
      <c r="L45" s="119"/>
      <c r="N45" s="26"/>
    </row>
    <row r="46" spans="2:14" s="120" customFormat="1" x14ac:dyDescent="0.25">
      <c r="B46" s="140" t="s">
        <v>676</v>
      </c>
      <c r="C46" s="61"/>
      <c r="D46" s="62"/>
      <c r="E46" s="63"/>
      <c r="F46" s="64"/>
      <c r="G46" s="170"/>
      <c r="H46" s="118" t="str">
        <f t="shared" si="0"/>
        <v/>
      </c>
      <c r="I46" s="139"/>
      <c r="J46" s="139"/>
      <c r="K46" s="139"/>
      <c r="L46" s="119"/>
      <c r="N46" s="26"/>
    </row>
    <row r="47" spans="2:14" s="120" customFormat="1" x14ac:dyDescent="0.25">
      <c r="B47" s="140" t="s">
        <v>677</v>
      </c>
      <c r="C47" s="61"/>
      <c r="D47" s="62"/>
      <c r="E47" s="63"/>
      <c r="F47" s="64"/>
      <c r="G47" s="170"/>
      <c r="H47" s="118" t="str">
        <f t="shared" si="0"/>
        <v/>
      </c>
      <c r="I47" s="139"/>
      <c r="J47" s="139"/>
      <c r="K47" s="139"/>
      <c r="L47" s="119"/>
      <c r="N47" s="26"/>
    </row>
    <row r="48" spans="2:14" s="120" customFormat="1" x14ac:dyDescent="0.25">
      <c r="B48" s="140" t="s">
        <v>678</v>
      </c>
      <c r="C48" s="61"/>
      <c r="D48" s="62"/>
      <c r="E48" s="63"/>
      <c r="F48" s="64"/>
      <c r="G48" s="170"/>
      <c r="H48" s="118" t="str">
        <f t="shared" si="0"/>
        <v/>
      </c>
      <c r="I48" s="139"/>
      <c r="J48" s="139"/>
      <c r="K48" s="139"/>
      <c r="L48" s="119"/>
      <c r="N48" s="26"/>
    </row>
    <row r="49" spans="2:14" s="120" customFormat="1" x14ac:dyDescent="0.25">
      <c r="B49" s="140" t="s">
        <v>679</v>
      </c>
      <c r="C49" s="61"/>
      <c r="D49" s="62"/>
      <c r="E49" s="63"/>
      <c r="F49" s="64"/>
      <c r="G49" s="170"/>
      <c r="H49" s="118" t="str">
        <f t="shared" si="0"/>
        <v/>
      </c>
      <c r="I49" s="139"/>
      <c r="J49" s="139"/>
      <c r="K49" s="139"/>
      <c r="L49" s="119"/>
      <c r="N49" s="26"/>
    </row>
    <row r="50" spans="2:14" s="120" customFormat="1" x14ac:dyDescent="0.25">
      <c r="B50" s="140" t="s">
        <v>680</v>
      </c>
      <c r="C50" s="61"/>
      <c r="D50" s="62"/>
      <c r="E50" s="63"/>
      <c r="F50" s="64"/>
      <c r="G50" s="170"/>
      <c r="H50" s="118" t="str">
        <f t="shared" si="0"/>
        <v/>
      </c>
      <c r="I50" s="139"/>
      <c r="J50" s="139"/>
      <c r="K50" s="139"/>
      <c r="L50" s="119"/>
      <c r="N50" s="26"/>
    </row>
    <row r="51" spans="2:14" s="120" customFormat="1" x14ac:dyDescent="0.25">
      <c r="B51" s="140" t="s">
        <v>681</v>
      </c>
      <c r="C51" s="61"/>
      <c r="D51" s="62"/>
      <c r="E51" s="63"/>
      <c r="F51" s="64"/>
      <c r="G51" s="170"/>
      <c r="H51" s="118" t="str">
        <f t="shared" si="0"/>
        <v/>
      </c>
      <c r="I51" s="139"/>
      <c r="J51" s="139"/>
      <c r="K51" s="139"/>
      <c r="L51" s="119"/>
      <c r="N51" s="26"/>
    </row>
    <row r="52" spans="2:14" s="120" customFormat="1" x14ac:dyDescent="0.25">
      <c r="B52" s="140" t="s">
        <v>682</v>
      </c>
      <c r="C52" s="61"/>
      <c r="D52" s="62"/>
      <c r="E52" s="63"/>
      <c r="F52" s="64"/>
      <c r="G52" s="170"/>
      <c r="H52" s="118" t="str">
        <f t="shared" si="0"/>
        <v/>
      </c>
      <c r="I52" s="139"/>
      <c r="J52" s="139"/>
      <c r="K52" s="139"/>
      <c r="L52" s="119"/>
      <c r="N52" s="26"/>
    </row>
    <row r="53" spans="2:14" s="120" customFormat="1" x14ac:dyDescent="0.25">
      <c r="B53" s="140" t="s">
        <v>683</v>
      </c>
      <c r="C53" s="61"/>
      <c r="D53" s="62"/>
      <c r="E53" s="63"/>
      <c r="F53" s="64"/>
      <c r="G53" s="170"/>
      <c r="H53" s="118" t="str">
        <f t="shared" si="0"/>
        <v/>
      </c>
      <c r="I53" s="139"/>
      <c r="J53" s="139"/>
      <c r="K53" s="139"/>
      <c r="L53" s="119"/>
      <c r="N53" s="26"/>
    </row>
    <row r="54" spans="2:14" s="120" customFormat="1" x14ac:dyDescent="0.25">
      <c r="B54" s="140" t="s">
        <v>684</v>
      </c>
      <c r="C54" s="61"/>
      <c r="D54" s="62"/>
      <c r="E54" s="63"/>
      <c r="F54" s="64"/>
      <c r="G54" s="170"/>
      <c r="H54" s="118" t="str">
        <f t="shared" si="0"/>
        <v/>
      </c>
      <c r="I54" s="139"/>
      <c r="J54" s="139"/>
      <c r="K54" s="139"/>
      <c r="L54" s="119"/>
      <c r="N54" s="26"/>
    </row>
    <row r="55" spans="2:14" s="120" customFormat="1" x14ac:dyDescent="0.25">
      <c r="B55" s="140" t="s">
        <v>685</v>
      </c>
      <c r="C55" s="61"/>
      <c r="D55" s="62"/>
      <c r="E55" s="63"/>
      <c r="F55" s="64"/>
      <c r="G55" s="170"/>
      <c r="H55" s="118" t="str">
        <f t="shared" si="0"/>
        <v/>
      </c>
      <c r="I55" s="139"/>
      <c r="J55" s="139"/>
      <c r="K55" s="139"/>
      <c r="L55" s="119"/>
      <c r="N55" s="26"/>
    </row>
    <row r="56" spans="2:14" s="120" customFormat="1" x14ac:dyDescent="0.25">
      <c r="B56" s="140" t="s">
        <v>686</v>
      </c>
      <c r="C56" s="61"/>
      <c r="D56" s="62"/>
      <c r="E56" s="63"/>
      <c r="F56" s="64"/>
      <c r="G56" s="170"/>
      <c r="H56" s="118" t="str">
        <f t="shared" si="0"/>
        <v/>
      </c>
      <c r="I56" s="139"/>
      <c r="J56" s="139"/>
      <c r="K56" s="139"/>
      <c r="L56" s="119"/>
      <c r="N56" s="26"/>
    </row>
    <row r="57" spans="2:14" s="120" customFormat="1" x14ac:dyDescent="0.25">
      <c r="B57" s="140" t="s">
        <v>687</v>
      </c>
      <c r="C57" s="61"/>
      <c r="D57" s="62"/>
      <c r="E57" s="63"/>
      <c r="F57" s="64"/>
      <c r="G57" s="170"/>
      <c r="H57" s="118" t="str">
        <f t="shared" si="0"/>
        <v/>
      </c>
      <c r="I57" s="139"/>
      <c r="J57" s="139"/>
      <c r="K57" s="139"/>
      <c r="L57" s="119"/>
      <c r="N57" s="26"/>
    </row>
    <row r="58" spans="2:14" s="120" customFormat="1" x14ac:dyDescent="0.25">
      <c r="B58" s="140" t="s">
        <v>688</v>
      </c>
      <c r="C58" s="61"/>
      <c r="D58" s="62"/>
      <c r="E58" s="63"/>
      <c r="F58" s="64"/>
      <c r="G58" s="170"/>
      <c r="H58" s="118" t="str">
        <f t="shared" si="0"/>
        <v/>
      </c>
      <c r="I58" s="139"/>
      <c r="J58" s="139"/>
      <c r="K58" s="139"/>
      <c r="L58" s="119"/>
      <c r="N58" s="26"/>
    </row>
    <row r="59" spans="2:14" s="120" customFormat="1" x14ac:dyDescent="0.25">
      <c r="B59" s="140" t="s">
        <v>689</v>
      </c>
      <c r="C59" s="61"/>
      <c r="D59" s="62"/>
      <c r="E59" s="63"/>
      <c r="F59" s="64"/>
      <c r="G59" s="170"/>
      <c r="H59" s="118" t="str">
        <f t="shared" si="0"/>
        <v/>
      </c>
      <c r="I59" s="139"/>
      <c r="J59" s="139"/>
      <c r="K59" s="139"/>
      <c r="L59" s="119"/>
      <c r="N59" s="26"/>
    </row>
    <row r="60" spans="2:14" s="120" customFormat="1" x14ac:dyDescent="0.25">
      <c r="B60" s="140" t="s">
        <v>690</v>
      </c>
      <c r="C60" s="61"/>
      <c r="D60" s="62"/>
      <c r="E60" s="63"/>
      <c r="F60" s="64"/>
      <c r="G60" s="170"/>
      <c r="H60" s="118" t="str">
        <f t="shared" si="0"/>
        <v/>
      </c>
      <c r="I60" s="139"/>
      <c r="J60" s="139"/>
      <c r="K60" s="139"/>
      <c r="L60" s="119"/>
      <c r="N60" s="26"/>
    </row>
    <row r="61" spans="2:14" s="120" customFormat="1" x14ac:dyDescent="0.25">
      <c r="B61" s="140" t="s">
        <v>691</v>
      </c>
      <c r="C61" s="61"/>
      <c r="D61" s="62"/>
      <c r="E61" s="63"/>
      <c r="F61" s="64"/>
      <c r="G61" s="170"/>
      <c r="H61" s="118" t="str">
        <f t="shared" si="0"/>
        <v/>
      </c>
      <c r="I61" s="139"/>
      <c r="J61" s="139"/>
      <c r="K61" s="139"/>
      <c r="L61" s="119"/>
      <c r="N61" s="26"/>
    </row>
    <row r="62" spans="2:14" s="120" customFormat="1" x14ac:dyDescent="0.25">
      <c r="B62" s="140" t="s">
        <v>692</v>
      </c>
      <c r="C62" s="61"/>
      <c r="D62" s="62"/>
      <c r="E62" s="63"/>
      <c r="F62" s="64"/>
      <c r="G62" s="170"/>
      <c r="H62" s="118" t="str">
        <f t="shared" si="0"/>
        <v/>
      </c>
      <c r="I62" s="139"/>
      <c r="J62" s="139"/>
      <c r="K62" s="139"/>
      <c r="L62" s="119"/>
      <c r="N62" s="26"/>
    </row>
    <row r="63" spans="2:14" s="120" customFormat="1" x14ac:dyDescent="0.25">
      <c r="B63" s="140" t="s">
        <v>693</v>
      </c>
      <c r="C63" s="61"/>
      <c r="D63" s="62"/>
      <c r="E63" s="63"/>
      <c r="F63" s="64"/>
      <c r="G63" s="170"/>
      <c r="H63" s="118" t="str">
        <f t="shared" si="0"/>
        <v/>
      </c>
      <c r="I63" s="139"/>
      <c r="J63" s="139"/>
      <c r="K63" s="139"/>
      <c r="L63" s="119"/>
      <c r="N63" s="26"/>
    </row>
    <row r="64" spans="2:14" s="120" customFormat="1" x14ac:dyDescent="0.25">
      <c r="B64" s="140" t="s">
        <v>694</v>
      </c>
      <c r="C64" s="61"/>
      <c r="D64" s="62"/>
      <c r="E64" s="63"/>
      <c r="F64" s="64"/>
      <c r="G64" s="170"/>
      <c r="H64" s="118" t="str">
        <f t="shared" si="0"/>
        <v/>
      </c>
      <c r="I64" s="139"/>
      <c r="J64" s="139"/>
      <c r="K64" s="139"/>
      <c r="L64" s="119"/>
      <c r="N64" s="26"/>
    </row>
    <row r="65" spans="2:14" s="120" customFormat="1" x14ac:dyDescent="0.25">
      <c r="B65" s="140" t="s">
        <v>695</v>
      </c>
      <c r="C65" s="61"/>
      <c r="D65" s="62"/>
      <c r="E65" s="63"/>
      <c r="F65" s="64"/>
      <c r="G65" s="170"/>
      <c r="H65" s="118" t="str">
        <f t="shared" si="0"/>
        <v/>
      </c>
      <c r="I65" s="139"/>
      <c r="J65" s="139"/>
      <c r="K65" s="139"/>
      <c r="L65" s="119"/>
      <c r="N65" s="26"/>
    </row>
    <row r="66" spans="2:14" s="120" customFormat="1" x14ac:dyDescent="0.25">
      <c r="B66" s="140" t="s">
        <v>696</v>
      </c>
      <c r="C66" s="61"/>
      <c r="D66" s="62"/>
      <c r="E66" s="63"/>
      <c r="F66" s="64"/>
      <c r="G66" s="170"/>
      <c r="H66" s="118" t="str">
        <f t="shared" si="0"/>
        <v/>
      </c>
      <c r="I66" s="139"/>
      <c r="J66" s="139"/>
      <c r="K66" s="139"/>
      <c r="L66" s="119"/>
      <c r="N66" s="26"/>
    </row>
    <row r="67" spans="2:14" s="120" customFormat="1" x14ac:dyDescent="0.25">
      <c r="B67" s="140" t="s">
        <v>697</v>
      </c>
      <c r="C67" s="61"/>
      <c r="D67" s="62"/>
      <c r="E67" s="63"/>
      <c r="F67" s="64"/>
      <c r="G67" s="170"/>
      <c r="H67" s="118" t="str">
        <f t="shared" si="0"/>
        <v/>
      </c>
      <c r="I67" s="139"/>
      <c r="J67" s="139"/>
      <c r="K67" s="139"/>
      <c r="L67" s="119"/>
      <c r="N67" s="26"/>
    </row>
    <row r="68" spans="2:14" s="120" customFormat="1" x14ac:dyDescent="0.25">
      <c r="B68" s="140" t="s">
        <v>698</v>
      </c>
      <c r="C68" s="61"/>
      <c r="D68" s="62"/>
      <c r="E68" s="63"/>
      <c r="F68" s="64"/>
      <c r="G68" s="170"/>
      <c r="H68" s="118" t="str">
        <f t="shared" si="0"/>
        <v/>
      </c>
      <c r="I68" s="139"/>
      <c r="J68" s="139"/>
      <c r="K68" s="139"/>
      <c r="L68" s="119"/>
      <c r="N68" s="26"/>
    </row>
    <row r="69" spans="2:14" s="120" customFormat="1" x14ac:dyDescent="0.25">
      <c r="B69" s="140" t="s">
        <v>699</v>
      </c>
      <c r="C69" s="61"/>
      <c r="D69" s="62"/>
      <c r="E69" s="63"/>
      <c r="F69" s="64"/>
      <c r="G69" s="170"/>
      <c r="H69" s="118" t="str">
        <f t="shared" si="0"/>
        <v/>
      </c>
      <c r="I69" s="139"/>
      <c r="J69" s="139"/>
      <c r="K69" s="139"/>
      <c r="L69" s="119"/>
      <c r="N69" s="26"/>
    </row>
    <row r="70" spans="2:14" s="120" customFormat="1" x14ac:dyDescent="0.25">
      <c r="B70" s="140" t="s">
        <v>700</v>
      </c>
      <c r="C70" s="61"/>
      <c r="D70" s="62"/>
      <c r="E70" s="63"/>
      <c r="F70" s="64"/>
      <c r="G70" s="170"/>
      <c r="H70" s="118" t="str">
        <f t="shared" si="0"/>
        <v/>
      </c>
      <c r="I70" s="139"/>
      <c r="J70" s="139"/>
      <c r="K70" s="139"/>
      <c r="L70" s="119"/>
      <c r="N70" s="26"/>
    </row>
    <row r="71" spans="2:14" s="120" customFormat="1" x14ac:dyDescent="0.25">
      <c r="B71" s="140" t="s">
        <v>701</v>
      </c>
      <c r="C71" s="61"/>
      <c r="D71" s="62"/>
      <c r="E71" s="63"/>
      <c r="F71" s="64"/>
      <c r="G71" s="170"/>
      <c r="H71" s="118" t="str">
        <f t="shared" si="0"/>
        <v/>
      </c>
      <c r="I71" s="139"/>
      <c r="J71" s="139"/>
      <c r="K71" s="139"/>
      <c r="L71" s="119"/>
      <c r="N71" s="26"/>
    </row>
    <row r="72" spans="2:14" s="120" customFormat="1" x14ac:dyDescent="0.25">
      <c r="B72" s="140" t="s">
        <v>702</v>
      </c>
      <c r="C72" s="61"/>
      <c r="D72" s="62"/>
      <c r="E72" s="63"/>
      <c r="F72" s="64"/>
      <c r="G72" s="170"/>
      <c r="H72" s="118" t="str">
        <f t="shared" si="0"/>
        <v/>
      </c>
      <c r="I72" s="139"/>
      <c r="J72" s="139"/>
      <c r="K72" s="139"/>
      <c r="L72" s="119"/>
      <c r="N72" s="26"/>
    </row>
    <row r="73" spans="2:14" s="120" customFormat="1" x14ac:dyDescent="0.25">
      <c r="B73" s="140" t="s">
        <v>703</v>
      </c>
      <c r="C73" s="61"/>
      <c r="D73" s="62"/>
      <c r="E73" s="63"/>
      <c r="F73" s="64"/>
      <c r="G73" s="170"/>
      <c r="H73" s="118" t="str">
        <f t="shared" si="0"/>
        <v/>
      </c>
      <c r="I73" s="139"/>
      <c r="J73" s="139"/>
      <c r="K73" s="139"/>
      <c r="L73" s="119"/>
      <c r="N73" s="26"/>
    </row>
    <row r="74" spans="2:14" s="120" customFormat="1" x14ac:dyDescent="0.25">
      <c r="B74" s="140" t="s">
        <v>704</v>
      </c>
      <c r="C74" s="61"/>
      <c r="D74" s="62"/>
      <c r="E74" s="63"/>
      <c r="F74" s="64"/>
      <c r="G74" s="170"/>
      <c r="H74" s="118" t="str">
        <f t="shared" si="0"/>
        <v/>
      </c>
      <c r="I74" s="139"/>
      <c r="J74" s="139"/>
      <c r="K74" s="139"/>
      <c r="L74" s="119"/>
      <c r="N74" s="26"/>
    </row>
    <row r="75" spans="2:14" s="120" customFormat="1" x14ac:dyDescent="0.25">
      <c r="B75" s="140" t="s">
        <v>705</v>
      </c>
      <c r="C75" s="61"/>
      <c r="D75" s="62"/>
      <c r="E75" s="63"/>
      <c r="F75" s="64"/>
      <c r="G75" s="170"/>
      <c r="H75" s="118" t="str">
        <f t="shared" si="0"/>
        <v/>
      </c>
      <c r="I75" s="139"/>
      <c r="J75" s="139"/>
      <c r="K75" s="139"/>
      <c r="L75" s="119"/>
      <c r="N75" s="26"/>
    </row>
    <row r="76" spans="2:14" s="120" customFormat="1" x14ac:dyDescent="0.25">
      <c r="B76" s="140" t="s">
        <v>706</v>
      </c>
      <c r="C76" s="61"/>
      <c r="D76" s="62"/>
      <c r="E76" s="63"/>
      <c r="F76" s="64"/>
      <c r="G76" s="170"/>
      <c r="H76" s="118" t="str">
        <f t="shared" si="0"/>
        <v/>
      </c>
      <c r="I76" s="139"/>
      <c r="J76" s="139"/>
      <c r="K76" s="139"/>
      <c r="L76" s="119"/>
      <c r="N76" s="26"/>
    </row>
    <row r="77" spans="2:14" s="120" customFormat="1" x14ac:dyDescent="0.25">
      <c r="B77" s="140" t="s">
        <v>707</v>
      </c>
      <c r="C77" s="61"/>
      <c r="D77" s="62"/>
      <c r="E77" s="63"/>
      <c r="F77" s="64"/>
      <c r="G77" s="170"/>
      <c r="H77" s="118" t="str">
        <f t="shared" si="0"/>
        <v/>
      </c>
      <c r="I77" s="139"/>
      <c r="J77" s="139"/>
      <c r="K77" s="139"/>
      <c r="L77" s="119"/>
      <c r="N77" s="26"/>
    </row>
    <row r="78" spans="2:14" s="120" customFormat="1" x14ac:dyDescent="0.25">
      <c r="B78" s="140" t="s">
        <v>708</v>
      </c>
      <c r="C78" s="61"/>
      <c r="D78" s="62"/>
      <c r="E78" s="63"/>
      <c r="F78" s="64"/>
      <c r="G78" s="170"/>
      <c r="H78" s="118" t="str">
        <f t="shared" ref="H78:H141" si="1">IF(AND($C78&lt;&gt;"",OR(LEN(TRIM($D78))=0,LEN(TRIM($E78))=0,LEN(TRIM($F78))=0,$G78&lt;0.01)),"  Blank field(s) detected!  If Bill of Materials, supply full breakdown seperately!","")</f>
        <v/>
      </c>
      <c r="I78" s="139"/>
      <c r="J78" s="139"/>
      <c r="K78" s="139"/>
      <c r="L78" s="119"/>
      <c r="N78" s="26"/>
    </row>
    <row r="79" spans="2:14" s="120" customFormat="1" x14ac:dyDescent="0.25">
      <c r="B79" s="140" t="s">
        <v>709</v>
      </c>
      <c r="C79" s="61"/>
      <c r="D79" s="62"/>
      <c r="E79" s="63"/>
      <c r="F79" s="64"/>
      <c r="G79" s="170"/>
      <c r="H79" s="118" t="str">
        <f t="shared" si="1"/>
        <v/>
      </c>
      <c r="I79" s="139"/>
      <c r="J79" s="139"/>
      <c r="K79" s="139"/>
      <c r="L79" s="119"/>
      <c r="N79" s="26"/>
    </row>
    <row r="80" spans="2:14" s="120" customFormat="1" x14ac:dyDescent="0.25">
      <c r="B80" s="140" t="s">
        <v>710</v>
      </c>
      <c r="C80" s="61"/>
      <c r="D80" s="62"/>
      <c r="E80" s="63"/>
      <c r="F80" s="64"/>
      <c r="G80" s="170"/>
      <c r="H80" s="118" t="str">
        <f t="shared" si="1"/>
        <v/>
      </c>
      <c r="I80" s="139"/>
      <c r="J80" s="139"/>
      <c r="K80" s="139"/>
      <c r="L80" s="119"/>
      <c r="N80" s="26"/>
    </row>
    <row r="81" spans="2:14" s="120" customFormat="1" x14ac:dyDescent="0.25">
      <c r="B81" s="140" t="s">
        <v>711</v>
      </c>
      <c r="C81" s="61"/>
      <c r="D81" s="62"/>
      <c r="E81" s="63"/>
      <c r="F81" s="64"/>
      <c r="G81" s="170"/>
      <c r="H81" s="118" t="str">
        <f t="shared" si="1"/>
        <v/>
      </c>
      <c r="I81" s="139"/>
      <c r="J81" s="139"/>
      <c r="K81" s="139"/>
      <c r="L81" s="119"/>
      <c r="N81" s="26"/>
    </row>
    <row r="82" spans="2:14" s="120" customFormat="1" x14ac:dyDescent="0.25">
      <c r="B82" s="140" t="s">
        <v>712</v>
      </c>
      <c r="C82" s="61"/>
      <c r="D82" s="62"/>
      <c r="E82" s="63"/>
      <c r="F82" s="64"/>
      <c r="G82" s="170"/>
      <c r="H82" s="118" t="str">
        <f t="shared" si="1"/>
        <v/>
      </c>
      <c r="I82" s="139"/>
      <c r="J82" s="139"/>
      <c r="K82" s="139"/>
      <c r="L82" s="119"/>
      <c r="N82" s="26"/>
    </row>
    <row r="83" spans="2:14" s="120" customFormat="1" x14ac:dyDescent="0.25">
      <c r="B83" s="140" t="s">
        <v>713</v>
      </c>
      <c r="C83" s="61"/>
      <c r="D83" s="62"/>
      <c r="E83" s="63"/>
      <c r="F83" s="64"/>
      <c r="G83" s="170"/>
      <c r="H83" s="118" t="str">
        <f t="shared" si="1"/>
        <v/>
      </c>
      <c r="I83" s="139"/>
      <c r="J83" s="139"/>
      <c r="K83" s="139"/>
      <c r="L83" s="119"/>
      <c r="N83" s="26"/>
    </row>
    <row r="84" spans="2:14" s="120" customFormat="1" x14ac:dyDescent="0.25">
      <c r="B84" s="140" t="s">
        <v>714</v>
      </c>
      <c r="C84" s="61"/>
      <c r="D84" s="62"/>
      <c r="E84" s="63"/>
      <c r="F84" s="64"/>
      <c r="G84" s="170"/>
      <c r="H84" s="118" t="str">
        <f t="shared" si="1"/>
        <v/>
      </c>
      <c r="I84" s="139"/>
      <c r="J84" s="139"/>
      <c r="K84" s="139"/>
      <c r="L84" s="119"/>
      <c r="N84" s="26"/>
    </row>
    <row r="85" spans="2:14" s="120" customFormat="1" x14ac:dyDescent="0.25">
      <c r="B85" s="140" t="s">
        <v>715</v>
      </c>
      <c r="C85" s="61"/>
      <c r="D85" s="62"/>
      <c r="E85" s="63"/>
      <c r="F85" s="64"/>
      <c r="G85" s="170"/>
      <c r="H85" s="118" t="str">
        <f t="shared" si="1"/>
        <v/>
      </c>
      <c r="I85" s="139"/>
      <c r="J85" s="139"/>
      <c r="K85" s="139"/>
      <c r="L85" s="119"/>
      <c r="N85" s="26"/>
    </row>
    <row r="86" spans="2:14" s="120" customFormat="1" x14ac:dyDescent="0.25">
      <c r="B86" s="140" t="s">
        <v>716</v>
      </c>
      <c r="C86" s="61"/>
      <c r="D86" s="62"/>
      <c r="E86" s="63"/>
      <c r="F86" s="64"/>
      <c r="G86" s="170"/>
      <c r="H86" s="118" t="str">
        <f t="shared" si="1"/>
        <v/>
      </c>
      <c r="I86" s="139"/>
      <c r="J86" s="139"/>
      <c r="K86" s="139"/>
      <c r="L86" s="119"/>
      <c r="N86" s="26"/>
    </row>
    <row r="87" spans="2:14" s="120" customFormat="1" x14ac:dyDescent="0.25">
      <c r="B87" s="140" t="s">
        <v>717</v>
      </c>
      <c r="C87" s="61"/>
      <c r="D87" s="62"/>
      <c r="E87" s="63"/>
      <c r="F87" s="64"/>
      <c r="G87" s="170"/>
      <c r="H87" s="118" t="str">
        <f t="shared" si="1"/>
        <v/>
      </c>
      <c r="I87" s="139"/>
      <c r="J87" s="139"/>
      <c r="K87" s="139"/>
      <c r="L87" s="119"/>
      <c r="N87" s="26"/>
    </row>
    <row r="88" spans="2:14" s="120" customFormat="1" x14ac:dyDescent="0.25">
      <c r="B88" s="140" t="s">
        <v>718</v>
      </c>
      <c r="C88" s="61"/>
      <c r="D88" s="62"/>
      <c r="E88" s="63"/>
      <c r="F88" s="64"/>
      <c r="G88" s="170"/>
      <c r="H88" s="118" t="str">
        <f t="shared" si="1"/>
        <v/>
      </c>
      <c r="I88" s="139"/>
      <c r="J88" s="139"/>
      <c r="K88" s="139"/>
      <c r="L88" s="119"/>
      <c r="N88" s="26"/>
    </row>
    <row r="89" spans="2:14" s="120" customFormat="1" x14ac:dyDescent="0.25">
      <c r="B89" s="140" t="s">
        <v>719</v>
      </c>
      <c r="C89" s="61"/>
      <c r="D89" s="62"/>
      <c r="E89" s="63"/>
      <c r="F89" s="64"/>
      <c r="G89" s="170"/>
      <c r="H89" s="118" t="str">
        <f t="shared" si="1"/>
        <v/>
      </c>
      <c r="I89" s="139"/>
      <c r="J89" s="139"/>
      <c r="K89" s="139"/>
      <c r="L89" s="119"/>
      <c r="N89" s="26"/>
    </row>
    <row r="90" spans="2:14" s="120" customFormat="1" x14ac:dyDescent="0.25">
      <c r="B90" s="140" t="s">
        <v>720</v>
      </c>
      <c r="C90" s="61"/>
      <c r="D90" s="62"/>
      <c r="E90" s="63"/>
      <c r="F90" s="64"/>
      <c r="G90" s="170"/>
      <c r="H90" s="118" t="str">
        <f t="shared" si="1"/>
        <v/>
      </c>
      <c r="I90" s="139"/>
      <c r="J90" s="139"/>
      <c r="K90" s="139"/>
      <c r="L90" s="119"/>
      <c r="N90" s="26"/>
    </row>
    <row r="91" spans="2:14" s="120" customFormat="1" x14ac:dyDescent="0.25">
      <c r="B91" s="140" t="s">
        <v>721</v>
      </c>
      <c r="C91" s="61"/>
      <c r="D91" s="62"/>
      <c r="E91" s="63"/>
      <c r="F91" s="64"/>
      <c r="G91" s="170"/>
      <c r="H91" s="118" t="str">
        <f t="shared" si="1"/>
        <v/>
      </c>
      <c r="I91" s="139"/>
      <c r="J91" s="139"/>
      <c r="K91" s="139"/>
      <c r="L91" s="119"/>
      <c r="N91" s="26"/>
    </row>
    <row r="92" spans="2:14" s="120" customFormat="1" x14ac:dyDescent="0.25">
      <c r="B92" s="140" t="s">
        <v>722</v>
      </c>
      <c r="C92" s="61"/>
      <c r="D92" s="62"/>
      <c r="E92" s="63"/>
      <c r="F92" s="64"/>
      <c r="G92" s="170"/>
      <c r="H92" s="118" t="str">
        <f t="shared" si="1"/>
        <v/>
      </c>
      <c r="I92" s="139"/>
      <c r="J92" s="139"/>
      <c r="K92" s="139"/>
      <c r="L92" s="119"/>
      <c r="N92" s="26"/>
    </row>
    <row r="93" spans="2:14" s="120" customFormat="1" x14ac:dyDescent="0.25">
      <c r="B93" s="140" t="s">
        <v>723</v>
      </c>
      <c r="C93" s="61"/>
      <c r="D93" s="62"/>
      <c r="E93" s="63"/>
      <c r="F93" s="64"/>
      <c r="G93" s="170"/>
      <c r="H93" s="118" t="str">
        <f t="shared" si="1"/>
        <v/>
      </c>
      <c r="I93" s="139"/>
      <c r="J93" s="139"/>
      <c r="K93" s="139"/>
      <c r="L93" s="119"/>
      <c r="N93" s="26"/>
    </row>
    <row r="94" spans="2:14" s="120" customFormat="1" x14ac:dyDescent="0.25">
      <c r="B94" s="140" t="s">
        <v>724</v>
      </c>
      <c r="C94" s="61"/>
      <c r="D94" s="62"/>
      <c r="E94" s="63"/>
      <c r="F94" s="64"/>
      <c r="G94" s="170"/>
      <c r="H94" s="118" t="str">
        <f t="shared" si="1"/>
        <v/>
      </c>
      <c r="I94" s="139"/>
      <c r="J94" s="139"/>
      <c r="K94" s="139"/>
      <c r="L94" s="119"/>
      <c r="N94" s="26"/>
    </row>
    <row r="95" spans="2:14" s="120" customFormat="1" x14ac:dyDescent="0.25">
      <c r="B95" s="140" t="s">
        <v>725</v>
      </c>
      <c r="C95" s="61"/>
      <c r="D95" s="62"/>
      <c r="E95" s="63"/>
      <c r="F95" s="64"/>
      <c r="G95" s="170"/>
      <c r="H95" s="118" t="str">
        <f t="shared" si="1"/>
        <v/>
      </c>
      <c r="I95" s="139"/>
      <c r="J95" s="139"/>
      <c r="K95" s="139"/>
      <c r="L95" s="119"/>
      <c r="N95" s="26"/>
    </row>
    <row r="96" spans="2:14" s="120" customFormat="1" x14ac:dyDescent="0.25">
      <c r="B96" s="140" t="s">
        <v>726</v>
      </c>
      <c r="C96" s="61"/>
      <c r="D96" s="62"/>
      <c r="E96" s="63"/>
      <c r="F96" s="64"/>
      <c r="G96" s="170"/>
      <c r="H96" s="118" t="str">
        <f t="shared" si="1"/>
        <v/>
      </c>
      <c r="I96" s="139"/>
      <c r="J96" s="139"/>
      <c r="K96" s="139"/>
      <c r="L96" s="119"/>
      <c r="N96" s="26"/>
    </row>
    <row r="97" spans="2:14" s="120" customFormat="1" x14ac:dyDescent="0.25">
      <c r="B97" s="140" t="s">
        <v>727</v>
      </c>
      <c r="C97" s="61"/>
      <c r="D97" s="62"/>
      <c r="E97" s="63"/>
      <c r="F97" s="64"/>
      <c r="G97" s="170"/>
      <c r="H97" s="118" t="str">
        <f t="shared" si="1"/>
        <v/>
      </c>
      <c r="I97" s="139"/>
      <c r="J97" s="139"/>
      <c r="K97" s="139"/>
      <c r="L97" s="119"/>
      <c r="N97" s="26"/>
    </row>
    <row r="98" spans="2:14" s="120" customFormat="1" x14ac:dyDescent="0.25">
      <c r="B98" s="140" t="s">
        <v>728</v>
      </c>
      <c r="C98" s="61"/>
      <c r="D98" s="62"/>
      <c r="E98" s="63"/>
      <c r="F98" s="64"/>
      <c r="G98" s="170"/>
      <c r="H98" s="118" t="str">
        <f t="shared" si="1"/>
        <v/>
      </c>
      <c r="I98" s="139"/>
      <c r="J98" s="139"/>
      <c r="K98" s="139"/>
      <c r="L98" s="119"/>
      <c r="N98" s="26"/>
    </row>
    <row r="99" spans="2:14" s="120" customFormat="1" x14ac:dyDescent="0.25">
      <c r="B99" s="140" t="s">
        <v>729</v>
      </c>
      <c r="C99" s="61"/>
      <c r="D99" s="62"/>
      <c r="E99" s="63"/>
      <c r="F99" s="64"/>
      <c r="G99" s="170"/>
      <c r="H99" s="118" t="str">
        <f t="shared" si="1"/>
        <v/>
      </c>
      <c r="I99" s="139"/>
      <c r="J99" s="139"/>
      <c r="K99" s="139"/>
      <c r="L99" s="119"/>
      <c r="N99" s="26"/>
    </row>
    <row r="100" spans="2:14" s="120" customFormat="1" x14ac:dyDescent="0.25">
      <c r="B100" s="140" t="s">
        <v>730</v>
      </c>
      <c r="C100" s="61"/>
      <c r="D100" s="62"/>
      <c r="E100" s="63"/>
      <c r="F100" s="64"/>
      <c r="G100" s="170"/>
      <c r="H100" s="118" t="str">
        <f t="shared" si="1"/>
        <v/>
      </c>
      <c r="I100" s="139"/>
      <c r="J100" s="139"/>
      <c r="K100" s="139"/>
      <c r="L100" s="119"/>
      <c r="N100" s="26"/>
    </row>
    <row r="101" spans="2:14" s="120" customFormat="1" x14ac:dyDescent="0.25">
      <c r="B101" s="140" t="s">
        <v>731</v>
      </c>
      <c r="C101" s="61"/>
      <c r="D101" s="62"/>
      <c r="E101" s="63"/>
      <c r="F101" s="64"/>
      <c r="G101" s="170"/>
      <c r="H101" s="118" t="str">
        <f t="shared" si="1"/>
        <v/>
      </c>
      <c r="I101" s="139"/>
      <c r="J101" s="139"/>
      <c r="K101" s="139"/>
      <c r="L101" s="119"/>
      <c r="N101" s="26"/>
    </row>
    <row r="102" spans="2:14" s="120" customFormat="1" x14ac:dyDescent="0.25">
      <c r="B102" s="140" t="s">
        <v>732</v>
      </c>
      <c r="C102" s="61"/>
      <c r="D102" s="62"/>
      <c r="E102" s="63"/>
      <c r="F102" s="64"/>
      <c r="G102" s="170"/>
      <c r="H102" s="118" t="str">
        <f t="shared" si="1"/>
        <v/>
      </c>
      <c r="I102" s="139"/>
      <c r="J102" s="139"/>
      <c r="K102" s="139"/>
      <c r="L102" s="119"/>
      <c r="N102" s="26"/>
    </row>
    <row r="103" spans="2:14" s="120" customFormat="1" x14ac:dyDescent="0.25">
      <c r="B103" s="140" t="s">
        <v>733</v>
      </c>
      <c r="C103" s="61"/>
      <c r="D103" s="62"/>
      <c r="E103" s="63"/>
      <c r="F103" s="64"/>
      <c r="G103" s="170"/>
      <c r="H103" s="118" t="str">
        <f t="shared" si="1"/>
        <v/>
      </c>
      <c r="I103" s="139"/>
      <c r="J103" s="139"/>
      <c r="K103" s="139"/>
      <c r="L103" s="119"/>
      <c r="N103" s="26"/>
    </row>
    <row r="104" spans="2:14" s="120" customFormat="1" x14ac:dyDescent="0.25">
      <c r="B104" s="140" t="s">
        <v>734</v>
      </c>
      <c r="C104" s="61"/>
      <c r="D104" s="62"/>
      <c r="E104" s="63"/>
      <c r="F104" s="64"/>
      <c r="G104" s="170"/>
      <c r="H104" s="118" t="str">
        <f t="shared" si="1"/>
        <v/>
      </c>
      <c r="I104" s="139"/>
      <c r="J104" s="139"/>
      <c r="K104" s="139"/>
      <c r="L104" s="119"/>
      <c r="N104" s="26"/>
    </row>
    <row r="105" spans="2:14" s="120" customFormat="1" x14ac:dyDescent="0.25">
      <c r="B105" s="140" t="s">
        <v>735</v>
      </c>
      <c r="C105" s="61"/>
      <c r="D105" s="62"/>
      <c r="E105" s="63"/>
      <c r="F105" s="64"/>
      <c r="G105" s="170"/>
      <c r="H105" s="118" t="str">
        <f t="shared" si="1"/>
        <v/>
      </c>
      <c r="I105" s="139"/>
      <c r="J105" s="139"/>
      <c r="K105" s="139"/>
      <c r="L105" s="119"/>
      <c r="N105" s="26"/>
    </row>
    <row r="106" spans="2:14" s="120" customFormat="1" x14ac:dyDescent="0.25">
      <c r="B106" s="140" t="s">
        <v>736</v>
      </c>
      <c r="C106" s="61"/>
      <c r="D106" s="62"/>
      <c r="E106" s="63"/>
      <c r="F106" s="64"/>
      <c r="G106" s="170"/>
      <c r="H106" s="118" t="str">
        <f t="shared" si="1"/>
        <v/>
      </c>
      <c r="I106" s="139"/>
      <c r="J106" s="139"/>
      <c r="K106" s="139"/>
      <c r="L106" s="119"/>
      <c r="N106" s="26"/>
    </row>
    <row r="107" spans="2:14" s="120" customFormat="1" x14ac:dyDescent="0.25">
      <c r="B107" s="140" t="s">
        <v>737</v>
      </c>
      <c r="C107" s="61"/>
      <c r="D107" s="62"/>
      <c r="E107" s="63"/>
      <c r="F107" s="64"/>
      <c r="G107" s="170"/>
      <c r="H107" s="118" t="str">
        <f t="shared" si="1"/>
        <v/>
      </c>
      <c r="I107" s="139"/>
      <c r="J107" s="139"/>
      <c r="K107" s="139"/>
      <c r="L107" s="119"/>
      <c r="N107" s="26"/>
    </row>
    <row r="108" spans="2:14" s="120" customFormat="1" x14ac:dyDescent="0.25">
      <c r="B108" s="140" t="s">
        <v>738</v>
      </c>
      <c r="C108" s="61"/>
      <c r="D108" s="62"/>
      <c r="E108" s="63"/>
      <c r="F108" s="64"/>
      <c r="G108" s="170"/>
      <c r="H108" s="118" t="str">
        <f t="shared" si="1"/>
        <v/>
      </c>
      <c r="I108" s="139"/>
      <c r="J108" s="139"/>
      <c r="K108" s="139"/>
      <c r="L108" s="119"/>
      <c r="N108" s="26"/>
    </row>
    <row r="109" spans="2:14" s="120" customFormat="1" x14ac:dyDescent="0.25">
      <c r="B109" s="140" t="s">
        <v>739</v>
      </c>
      <c r="C109" s="61"/>
      <c r="D109" s="62"/>
      <c r="E109" s="63"/>
      <c r="F109" s="64"/>
      <c r="G109" s="170"/>
      <c r="H109" s="118" t="str">
        <f t="shared" si="1"/>
        <v/>
      </c>
      <c r="I109" s="139"/>
      <c r="J109" s="139"/>
      <c r="K109" s="139"/>
      <c r="L109" s="119"/>
      <c r="N109" s="26"/>
    </row>
    <row r="110" spans="2:14" s="120" customFormat="1" x14ac:dyDescent="0.25">
      <c r="B110" s="140" t="s">
        <v>740</v>
      </c>
      <c r="C110" s="61"/>
      <c r="D110" s="62"/>
      <c r="E110" s="63"/>
      <c r="F110" s="64"/>
      <c r="G110" s="170"/>
      <c r="H110" s="118" t="str">
        <f t="shared" si="1"/>
        <v/>
      </c>
      <c r="I110" s="139"/>
      <c r="J110" s="139"/>
      <c r="K110" s="139"/>
      <c r="L110" s="119"/>
      <c r="N110" s="26"/>
    </row>
    <row r="111" spans="2:14" s="120" customFormat="1" x14ac:dyDescent="0.25">
      <c r="B111" s="140" t="s">
        <v>741</v>
      </c>
      <c r="C111" s="61"/>
      <c r="D111" s="62"/>
      <c r="E111" s="63"/>
      <c r="F111" s="64"/>
      <c r="G111" s="170"/>
      <c r="H111" s="118" t="str">
        <f t="shared" si="1"/>
        <v/>
      </c>
      <c r="I111" s="139"/>
      <c r="J111" s="139"/>
      <c r="K111" s="139"/>
      <c r="L111" s="119"/>
      <c r="N111" s="26"/>
    </row>
    <row r="112" spans="2:14" s="120" customFormat="1" x14ac:dyDescent="0.25">
      <c r="B112" s="140" t="s">
        <v>742</v>
      </c>
      <c r="C112" s="61"/>
      <c r="D112" s="62"/>
      <c r="E112" s="63"/>
      <c r="F112" s="64"/>
      <c r="G112" s="170"/>
      <c r="H112" s="118" t="str">
        <f t="shared" si="1"/>
        <v/>
      </c>
      <c r="I112" s="139"/>
      <c r="J112" s="139"/>
      <c r="K112" s="139"/>
      <c r="L112" s="119"/>
      <c r="N112" s="26"/>
    </row>
    <row r="113" spans="2:14" s="120" customFormat="1" x14ac:dyDescent="0.25">
      <c r="B113" s="140" t="s">
        <v>743</v>
      </c>
      <c r="C113" s="61"/>
      <c r="D113" s="62"/>
      <c r="E113" s="63"/>
      <c r="F113" s="64"/>
      <c r="G113" s="170"/>
      <c r="H113" s="118" t="str">
        <f t="shared" si="1"/>
        <v/>
      </c>
      <c r="I113" s="139"/>
      <c r="J113" s="139"/>
      <c r="K113" s="139"/>
      <c r="L113" s="119"/>
      <c r="N113" s="26"/>
    </row>
    <row r="114" spans="2:14" s="120" customFormat="1" x14ac:dyDescent="0.25">
      <c r="B114" s="140" t="s">
        <v>744</v>
      </c>
      <c r="C114" s="61"/>
      <c r="D114" s="62"/>
      <c r="E114" s="63"/>
      <c r="F114" s="64"/>
      <c r="G114" s="170"/>
      <c r="H114" s="118" t="str">
        <f t="shared" si="1"/>
        <v/>
      </c>
      <c r="I114" s="139"/>
      <c r="J114" s="139"/>
      <c r="K114" s="139"/>
      <c r="L114" s="119"/>
      <c r="N114" s="26"/>
    </row>
    <row r="115" spans="2:14" s="120" customFormat="1" x14ac:dyDescent="0.25">
      <c r="B115" s="140" t="s">
        <v>745</v>
      </c>
      <c r="C115" s="61"/>
      <c r="D115" s="62"/>
      <c r="E115" s="63"/>
      <c r="F115" s="64"/>
      <c r="G115" s="170"/>
      <c r="H115" s="118" t="str">
        <f t="shared" si="1"/>
        <v/>
      </c>
      <c r="I115" s="139"/>
      <c r="J115" s="139"/>
      <c r="K115" s="139"/>
      <c r="L115" s="119"/>
      <c r="N115" s="26"/>
    </row>
    <row r="116" spans="2:14" s="120" customFormat="1" x14ac:dyDescent="0.25">
      <c r="B116" s="140" t="s">
        <v>746</v>
      </c>
      <c r="C116" s="61"/>
      <c r="D116" s="62"/>
      <c r="E116" s="63"/>
      <c r="F116" s="64"/>
      <c r="G116" s="170"/>
      <c r="H116" s="118" t="str">
        <f t="shared" si="1"/>
        <v/>
      </c>
      <c r="I116" s="139"/>
      <c r="J116" s="139"/>
      <c r="K116" s="139"/>
      <c r="L116" s="119"/>
      <c r="N116" s="26"/>
    </row>
    <row r="117" spans="2:14" s="120" customFormat="1" x14ac:dyDescent="0.25">
      <c r="B117" s="140" t="s">
        <v>747</v>
      </c>
      <c r="C117" s="61"/>
      <c r="D117" s="62"/>
      <c r="E117" s="63"/>
      <c r="F117" s="64"/>
      <c r="G117" s="170"/>
      <c r="H117" s="118" t="str">
        <f t="shared" si="1"/>
        <v/>
      </c>
      <c r="I117" s="139"/>
      <c r="J117" s="139"/>
      <c r="K117" s="139"/>
      <c r="L117" s="119"/>
      <c r="N117" s="26"/>
    </row>
    <row r="118" spans="2:14" s="120" customFormat="1" x14ac:dyDescent="0.25">
      <c r="B118" s="140" t="s">
        <v>748</v>
      </c>
      <c r="C118" s="61"/>
      <c r="D118" s="62"/>
      <c r="E118" s="63"/>
      <c r="F118" s="64"/>
      <c r="G118" s="170"/>
      <c r="H118" s="118" t="str">
        <f t="shared" si="1"/>
        <v/>
      </c>
      <c r="I118" s="139"/>
      <c r="J118" s="139"/>
      <c r="K118" s="139"/>
      <c r="L118" s="119"/>
      <c r="N118" s="26"/>
    </row>
    <row r="119" spans="2:14" s="120" customFormat="1" x14ac:dyDescent="0.25">
      <c r="B119" s="140" t="s">
        <v>749</v>
      </c>
      <c r="C119" s="61"/>
      <c r="D119" s="62"/>
      <c r="E119" s="63"/>
      <c r="F119" s="64"/>
      <c r="G119" s="170"/>
      <c r="H119" s="118" t="str">
        <f t="shared" si="1"/>
        <v/>
      </c>
      <c r="I119" s="139"/>
      <c r="J119" s="139"/>
      <c r="K119" s="139"/>
      <c r="L119" s="119"/>
      <c r="N119" s="26"/>
    </row>
    <row r="120" spans="2:14" s="120" customFormat="1" x14ac:dyDescent="0.25">
      <c r="B120" s="140" t="s">
        <v>750</v>
      </c>
      <c r="C120" s="61"/>
      <c r="D120" s="62"/>
      <c r="E120" s="63"/>
      <c r="F120" s="64"/>
      <c r="G120" s="170"/>
      <c r="H120" s="118" t="str">
        <f t="shared" si="1"/>
        <v/>
      </c>
      <c r="I120" s="139"/>
      <c r="J120" s="139"/>
      <c r="K120" s="139"/>
      <c r="L120" s="119"/>
      <c r="N120" s="26"/>
    </row>
    <row r="121" spans="2:14" s="120" customFormat="1" x14ac:dyDescent="0.25">
      <c r="B121" s="140" t="s">
        <v>751</v>
      </c>
      <c r="C121" s="61"/>
      <c r="D121" s="62"/>
      <c r="E121" s="63"/>
      <c r="F121" s="64"/>
      <c r="G121" s="170"/>
      <c r="H121" s="118" t="str">
        <f t="shared" si="1"/>
        <v/>
      </c>
      <c r="I121" s="139"/>
      <c r="J121" s="139"/>
      <c r="K121" s="139"/>
      <c r="L121" s="119"/>
      <c r="N121" s="26"/>
    </row>
    <row r="122" spans="2:14" s="120" customFormat="1" x14ac:dyDescent="0.25">
      <c r="B122" s="140" t="s">
        <v>752</v>
      </c>
      <c r="C122" s="61"/>
      <c r="D122" s="62"/>
      <c r="E122" s="63"/>
      <c r="F122" s="64"/>
      <c r="G122" s="170"/>
      <c r="H122" s="118" t="str">
        <f t="shared" si="1"/>
        <v/>
      </c>
      <c r="I122" s="139"/>
      <c r="J122" s="139"/>
      <c r="K122" s="139"/>
      <c r="L122" s="119"/>
      <c r="N122" s="26"/>
    </row>
    <row r="123" spans="2:14" s="120" customFormat="1" x14ac:dyDescent="0.25">
      <c r="B123" s="140" t="s">
        <v>753</v>
      </c>
      <c r="C123" s="61"/>
      <c r="D123" s="62"/>
      <c r="E123" s="63"/>
      <c r="F123" s="64"/>
      <c r="G123" s="170"/>
      <c r="H123" s="118" t="str">
        <f t="shared" si="1"/>
        <v/>
      </c>
      <c r="I123" s="139"/>
      <c r="J123" s="139"/>
      <c r="K123" s="139"/>
      <c r="L123" s="119"/>
      <c r="N123" s="26"/>
    </row>
    <row r="124" spans="2:14" s="120" customFormat="1" x14ac:dyDescent="0.25">
      <c r="B124" s="140" t="s">
        <v>754</v>
      </c>
      <c r="C124" s="61"/>
      <c r="D124" s="62"/>
      <c r="E124" s="63"/>
      <c r="F124" s="64"/>
      <c r="G124" s="170"/>
      <c r="H124" s="118" t="str">
        <f t="shared" si="1"/>
        <v/>
      </c>
      <c r="I124" s="139"/>
      <c r="J124" s="139"/>
      <c r="K124" s="139"/>
      <c r="L124" s="119"/>
      <c r="N124" s="26"/>
    </row>
    <row r="125" spans="2:14" s="120" customFormat="1" x14ac:dyDescent="0.25">
      <c r="B125" s="140" t="s">
        <v>755</v>
      </c>
      <c r="C125" s="61"/>
      <c r="D125" s="62"/>
      <c r="E125" s="63"/>
      <c r="F125" s="64"/>
      <c r="G125" s="170"/>
      <c r="H125" s="118" t="str">
        <f t="shared" si="1"/>
        <v/>
      </c>
      <c r="I125" s="139"/>
      <c r="J125" s="139"/>
      <c r="K125" s="139"/>
      <c r="L125" s="119"/>
      <c r="N125" s="26"/>
    </row>
    <row r="126" spans="2:14" s="120" customFormat="1" x14ac:dyDescent="0.25">
      <c r="B126" s="140" t="s">
        <v>756</v>
      </c>
      <c r="C126" s="61"/>
      <c r="D126" s="62"/>
      <c r="E126" s="63"/>
      <c r="F126" s="64"/>
      <c r="G126" s="170"/>
      <c r="H126" s="118" t="str">
        <f t="shared" si="1"/>
        <v/>
      </c>
      <c r="I126" s="139"/>
      <c r="J126" s="139"/>
      <c r="K126" s="139"/>
      <c r="L126" s="119"/>
      <c r="N126" s="26"/>
    </row>
    <row r="127" spans="2:14" s="120" customFormat="1" x14ac:dyDescent="0.25">
      <c r="B127" s="140" t="s">
        <v>757</v>
      </c>
      <c r="C127" s="61"/>
      <c r="D127" s="62"/>
      <c r="E127" s="63"/>
      <c r="F127" s="64"/>
      <c r="G127" s="170"/>
      <c r="H127" s="118" t="str">
        <f t="shared" si="1"/>
        <v/>
      </c>
      <c r="I127" s="139"/>
      <c r="J127" s="139"/>
      <c r="K127" s="139"/>
      <c r="L127" s="119"/>
      <c r="N127" s="26"/>
    </row>
    <row r="128" spans="2:14" s="120" customFormat="1" x14ac:dyDescent="0.25">
      <c r="B128" s="140" t="s">
        <v>758</v>
      </c>
      <c r="C128" s="61"/>
      <c r="D128" s="62"/>
      <c r="E128" s="63"/>
      <c r="F128" s="64"/>
      <c r="G128" s="170"/>
      <c r="H128" s="118" t="str">
        <f t="shared" si="1"/>
        <v/>
      </c>
      <c r="I128" s="139"/>
      <c r="J128" s="139"/>
      <c r="K128" s="139"/>
      <c r="L128" s="119"/>
      <c r="N128" s="26"/>
    </row>
    <row r="129" spans="2:14" s="120" customFormat="1" x14ac:dyDescent="0.25">
      <c r="B129" s="140" t="s">
        <v>759</v>
      </c>
      <c r="C129" s="61"/>
      <c r="D129" s="62"/>
      <c r="E129" s="63"/>
      <c r="F129" s="64"/>
      <c r="G129" s="170"/>
      <c r="H129" s="118" t="str">
        <f t="shared" si="1"/>
        <v/>
      </c>
      <c r="I129" s="139"/>
      <c r="J129" s="139"/>
      <c r="K129" s="139"/>
      <c r="L129" s="119"/>
      <c r="N129" s="26"/>
    </row>
    <row r="130" spans="2:14" s="120" customFormat="1" x14ac:dyDescent="0.25">
      <c r="B130" s="140" t="s">
        <v>760</v>
      </c>
      <c r="C130" s="61"/>
      <c r="D130" s="62"/>
      <c r="E130" s="63"/>
      <c r="F130" s="64"/>
      <c r="G130" s="170"/>
      <c r="H130" s="118" t="str">
        <f t="shared" si="1"/>
        <v/>
      </c>
      <c r="I130" s="139"/>
      <c r="J130" s="139"/>
      <c r="K130" s="139"/>
      <c r="L130" s="119"/>
      <c r="N130" s="26"/>
    </row>
    <row r="131" spans="2:14" s="120" customFormat="1" x14ac:dyDescent="0.25">
      <c r="B131" s="140" t="s">
        <v>761</v>
      </c>
      <c r="C131" s="61"/>
      <c r="D131" s="62"/>
      <c r="E131" s="63"/>
      <c r="F131" s="64"/>
      <c r="G131" s="170"/>
      <c r="H131" s="118" t="str">
        <f t="shared" si="1"/>
        <v/>
      </c>
      <c r="I131" s="139"/>
      <c r="J131" s="139"/>
      <c r="K131" s="139"/>
      <c r="L131" s="119"/>
      <c r="N131" s="26"/>
    </row>
    <row r="132" spans="2:14" s="120" customFormat="1" x14ac:dyDescent="0.25">
      <c r="B132" s="140" t="s">
        <v>762</v>
      </c>
      <c r="C132" s="61"/>
      <c r="D132" s="62"/>
      <c r="E132" s="63"/>
      <c r="F132" s="64"/>
      <c r="G132" s="170"/>
      <c r="H132" s="118" t="str">
        <f t="shared" si="1"/>
        <v/>
      </c>
      <c r="I132" s="139"/>
      <c r="J132" s="139"/>
      <c r="K132" s="139"/>
      <c r="L132" s="119"/>
      <c r="N132" s="26"/>
    </row>
    <row r="133" spans="2:14" s="120" customFormat="1" x14ac:dyDescent="0.25">
      <c r="B133" s="140" t="s">
        <v>763</v>
      </c>
      <c r="C133" s="61"/>
      <c r="D133" s="62"/>
      <c r="E133" s="63"/>
      <c r="F133" s="64"/>
      <c r="G133" s="170"/>
      <c r="H133" s="118" t="str">
        <f t="shared" si="1"/>
        <v/>
      </c>
      <c r="I133" s="139"/>
      <c r="J133" s="139"/>
      <c r="K133" s="139"/>
      <c r="L133" s="119"/>
      <c r="N133" s="26"/>
    </row>
    <row r="134" spans="2:14" s="120" customFormat="1" x14ac:dyDescent="0.25">
      <c r="B134" s="140" t="s">
        <v>764</v>
      </c>
      <c r="C134" s="61"/>
      <c r="D134" s="62"/>
      <c r="E134" s="63"/>
      <c r="F134" s="64"/>
      <c r="G134" s="170"/>
      <c r="H134" s="118" t="str">
        <f t="shared" si="1"/>
        <v/>
      </c>
      <c r="I134" s="139"/>
      <c r="J134" s="139"/>
      <c r="K134" s="139"/>
      <c r="L134" s="119"/>
      <c r="N134" s="26"/>
    </row>
    <row r="135" spans="2:14" s="120" customFormat="1" x14ac:dyDescent="0.25">
      <c r="B135" s="140" t="s">
        <v>765</v>
      </c>
      <c r="C135" s="61"/>
      <c r="D135" s="62"/>
      <c r="E135" s="63"/>
      <c r="F135" s="64"/>
      <c r="G135" s="170"/>
      <c r="H135" s="118" t="str">
        <f t="shared" si="1"/>
        <v/>
      </c>
      <c r="I135" s="139"/>
      <c r="J135" s="139"/>
      <c r="K135" s="139"/>
      <c r="L135" s="119"/>
      <c r="N135" s="26"/>
    </row>
    <row r="136" spans="2:14" s="120" customFormat="1" x14ac:dyDescent="0.25">
      <c r="B136" s="140" t="s">
        <v>766</v>
      </c>
      <c r="C136" s="61"/>
      <c r="D136" s="62"/>
      <c r="E136" s="63"/>
      <c r="F136" s="64"/>
      <c r="G136" s="170"/>
      <c r="H136" s="118" t="str">
        <f t="shared" si="1"/>
        <v/>
      </c>
      <c r="I136" s="139"/>
      <c r="J136" s="139"/>
      <c r="K136" s="139"/>
      <c r="L136" s="119"/>
      <c r="N136" s="26"/>
    </row>
    <row r="137" spans="2:14" s="120" customFormat="1" x14ac:dyDescent="0.25">
      <c r="B137" s="140" t="s">
        <v>767</v>
      </c>
      <c r="C137" s="61"/>
      <c r="D137" s="62"/>
      <c r="E137" s="63"/>
      <c r="F137" s="64"/>
      <c r="G137" s="170"/>
      <c r="H137" s="118" t="str">
        <f t="shared" si="1"/>
        <v/>
      </c>
      <c r="I137" s="139"/>
      <c r="J137" s="139"/>
      <c r="K137" s="139"/>
      <c r="L137" s="119"/>
      <c r="N137" s="26"/>
    </row>
    <row r="138" spans="2:14" s="120" customFormat="1" x14ac:dyDescent="0.25">
      <c r="B138" s="140" t="s">
        <v>768</v>
      </c>
      <c r="C138" s="61"/>
      <c r="D138" s="62"/>
      <c r="E138" s="63"/>
      <c r="F138" s="64"/>
      <c r="G138" s="170"/>
      <c r="H138" s="118" t="str">
        <f t="shared" si="1"/>
        <v/>
      </c>
      <c r="I138" s="139"/>
      <c r="J138" s="139"/>
      <c r="K138" s="139"/>
      <c r="L138" s="119"/>
      <c r="N138" s="26"/>
    </row>
    <row r="139" spans="2:14" s="120" customFormat="1" x14ac:dyDescent="0.25">
      <c r="B139" s="140" t="s">
        <v>769</v>
      </c>
      <c r="C139" s="61"/>
      <c r="D139" s="62"/>
      <c r="E139" s="63"/>
      <c r="F139" s="64"/>
      <c r="G139" s="170"/>
      <c r="H139" s="118" t="str">
        <f t="shared" si="1"/>
        <v/>
      </c>
      <c r="I139" s="139"/>
      <c r="J139" s="139"/>
      <c r="K139" s="139"/>
      <c r="L139" s="119"/>
      <c r="N139" s="26"/>
    </row>
    <row r="140" spans="2:14" s="120" customFormat="1" x14ac:dyDescent="0.25">
      <c r="B140" s="140" t="s">
        <v>770</v>
      </c>
      <c r="C140" s="61"/>
      <c r="D140" s="62"/>
      <c r="E140" s="63"/>
      <c r="F140" s="64"/>
      <c r="G140" s="170"/>
      <c r="H140" s="118" t="str">
        <f t="shared" si="1"/>
        <v/>
      </c>
      <c r="I140" s="139"/>
      <c r="J140" s="139"/>
      <c r="K140" s="139"/>
      <c r="L140" s="119"/>
      <c r="N140" s="26"/>
    </row>
    <row r="141" spans="2:14" s="120" customFormat="1" x14ac:dyDescent="0.25">
      <c r="B141" s="140" t="s">
        <v>771</v>
      </c>
      <c r="C141" s="61"/>
      <c r="D141" s="62"/>
      <c r="E141" s="63"/>
      <c r="F141" s="64"/>
      <c r="G141" s="170"/>
      <c r="H141" s="118" t="str">
        <f t="shared" si="1"/>
        <v/>
      </c>
      <c r="I141" s="139"/>
      <c r="J141" s="139"/>
      <c r="K141" s="139"/>
      <c r="L141" s="119"/>
      <c r="N141" s="26"/>
    </row>
    <row r="142" spans="2:14" s="120" customFormat="1" x14ac:dyDescent="0.25">
      <c r="B142" s="140" t="s">
        <v>772</v>
      </c>
      <c r="C142" s="61"/>
      <c r="D142" s="62"/>
      <c r="E142" s="63"/>
      <c r="F142" s="64"/>
      <c r="G142" s="170"/>
      <c r="H142" s="118" t="str">
        <f t="shared" ref="H142:H205" si="2">IF(AND($C142&lt;&gt;"",OR(LEN(TRIM($D142))=0,LEN(TRIM($E142))=0,LEN(TRIM($F142))=0,$G142&lt;0.01)),"  Blank field(s) detected!  If Bill of Materials, supply full breakdown seperately!","")</f>
        <v/>
      </c>
      <c r="I142" s="139"/>
      <c r="J142" s="139"/>
      <c r="K142" s="139"/>
      <c r="L142" s="119"/>
      <c r="N142" s="26"/>
    </row>
    <row r="143" spans="2:14" s="120" customFormat="1" x14ac:dyDescent="0.25">
      <c r="B143" s="140" t="s">
        <v>773</v>
      </c>
      <c r="C143" s="61"/>
      <c r="D143" s="62"/>
      <c r="E143" s="63"/>
      <c r="F143" s="64"/>
      <c r="G143" s="170"/>
      <c r="H143" s="118" t="str">
        <f t="shared" si="2"/>
        <v/>
      </c>
      <c r="I143" s="139"/>
      <c r="J143" s="139"/>
      <c r="K143" s="139"/>
      <c r="L143" s="119"/>
      <c r="N143" s="26"/>
    </row>
    <row r="144" spans="2:14" s="120" customFormat="1" x14ac:dyDescent="0.25">
      <c r="B144" s="140" t="s">
        <v>774</v>
      </c>
      <c r="C144" s="61"/>
      <c r="D144" s="62"/>
      <c r="E144" s="63"/>
      <c r="F144" s="64"/>
      <c r="G144" s="170"/>
      <c r="H144" s="118" t="str">
        <f t="shared" si="2"/>
        <v/>
      </c>
      <c r="I144" s="139"/>
      <c r="J144" s="139"/>
      <c r="K144" s="139"/>
      <c r="L144" s="119"/>
      <c r="N144" s="26"/>
    </row>
    <row r="145" spans="2:14" s="120" customFormat="1" x14ac:dyDescent="0.25">
      <c r="B145" s="140" t="s">
        <v>775</v>
      </c>
      <c r="C145" s="61"/>
      <c r="D145" s="62"/>
      <c r="E145" s="63"/>
      <c r="F145" s="64"/>
      <c r="G145" s="170"/>
      <c r="H145" s="118" t="str">
        <f t="shared" si="2"/>
        <v/>
      </c>
      <c r="I145" s="139"/>
      <c r="J145" s="139"/>
      <c r="K145" s="139"/>
      <c r="L145" s="119"/>
      <c r="N145" s="26"/>
    </row>
    <row r="146" spans="2:14" s="120" customFormat="1" x14ac:dyDescent="0.25">
      <c r="B146" s="140" t="s">
        <v>776</v>
      </c>
      <c r="C146" s="61"/>
      <c r="D146" s="62"/>
      <c r="E146" s="63"/>
      <c r="F146" s="64"/>
      <c r="G146" s="170"/>
      <c r="H146" s="118" t="str">
        <f t="shared" si="2"/>
        <v/>
      </c>
      <c r="I146" s="139"/>
      <c r="J146" s="139"/>
      <c r="K146" s="139"/>
      <c r="L146" s="119"/>
      <c r="N146" s="26"/>
    </row>
    <row r="147" spans="2:14" s="120" customFormat="1" x14ac:dyDescent="0.25">
      <c r="B147" s="140" t="s">
        <v>777</v>
      </c>
      <c r="C147" s="61"/>
      <c r="D147" s="62"/>
      <c r="E147" s="63"/>
      <c r="F147" s="64"/>
      <c r="G147" s="170"/>
      <c r="H147" s="118" t="str">
        <f t="shared" si="2"/>
        <v/>
      </c>
      <c r="I147" s="139"/>
      <c r="J147" s="139"/>
      <c r="K147" s="139"/>
      <c r="L147" s="119"/>
      <c r="N147" s="26"/>
    </row>
    <row r="148" spans="2:14" s="120" customFormat="1" x14ac:dyDescent="0.25">
      <c r="B148" s="140" t="s">
        <v>778</v>
      </c>
      <c r="C148" s="61"/>
      <c r="D148" s="62"/>
      <c r="E148" s="63"/>
      <c r="F148" s="64"/>
      <c r="G148" s="170"/>
      <c r="H148" s="118" t="str">
        <f t="shared" si="2"/>
        <v/>
      </c>
      <c r="I148" s="139"/>
      <c r="J148" s="139"/>
      <c r="K148" s="139"/>
      <c r="L148" s="119"/>
      <c r="N148" s="26"/>
    </row>
    <row r="149" spans="2:14" s="120" customFormat="1" x14ac:dyDescent="0.25">
      <c r="B149" s="140" t="s">
        <v>779</v>
      </c>
      <c r="C149" s="61"/>
      <c r="D149" s="62"/>
      <c r="E149" s="63"/>
      <c r="F149" s="64"/>
      <c r="G149" s="170"/>
      <c r="H149" s="118" t="str">
        <f t="shared" si="2"/>
        <v/>
      </c>
      <c r="I149" s="139"/>
      <c r="J149" s="139"/>
      <c r="K149" s="139"/>
      <c r="L149" s="119"/>
      <c r="N149" s="26"/>
    </row>
    <row r="150" spans="2:14" s="120" customFormat="1" x14ac:dyDescent="0.25">
      <c r="B150" s="140" t="s">
        <v>780</v>
      </c>
      <c r="C150" s="61"/>
      <c r="D150" s="62"/>
      <c r="E150" s="63"/>
      <c r="F150" s="64"/>
      <c r="G150" s="170"/>
      <c r="H150" s="118" t="str">
        <f t="shared" si="2"/>
        <v/>
      </c>
      <c r="I150" s="139"/>
      <c r="J150" s="139"/>
      <c r="K150" s="139"/>
      <c r="L150" s="119"/>
      <c r="N150" s="26"/>
    </row>
    <row r="151" spans="2:14" s="120" customFormat="1" x14ac:dyDescent="0.25">
      <c r="B151" s="140" t="s">
        <v>781</v>
      </c>
      <c r="C151" s="61"/>
      <c r="D151" s="62"/>
      <c r="E151" s="63"/>
      <c r="F151" s="64"/>
      <c r="G151" s="170"/>
      <c r="H151" s="118" t="str">
        <f t="shared" si="2"/>
        <v/>
      </c>
      <c r="I151" s="139"/>
      <c r="J151" s="139"/>
      <c r="K151" s="139"/>
      <c r="L151" s="119"/>
      <c r="N151" s="26"/>
    </row>
    <row r="152" spans="2:14" s="120" customFormat="1" x14ac:dyDescent="0.25">
      <c r="B152" s="140" t="s">
        <v>782</v>
      </c>
      <c r="C152" s="61"/>
      <c r="D152" s="62"/>
      <c r="E152" s="63"/>
      <c r="F152" s="64"/>
      <c r="G152" s="170"/>
      <c r="H152" s="118" t="str">
        <f t="shared" si="2"/>
        <v/>
      </c>
      <c r="I152" s="139"/>
      <c r="J152" s="139"/>
      <c r="K152" s="139"/>
      <c r="L152" s="119"/>
      <c r="N152" s="26"/>
    </row>
    <row r="153" spans="2:14" s="120" customFormat="1" x14ac:dyDescent="0.25">
      <c r="B153" s="140" t="s">
        <v>783</v>
      </c>
      <c r="C153" s="61"/>
      <c r="D153" s="62"/>
      <c r="E153" s="63"/>
      <c r="F153" s="64"/>
      <c r="G153" s="170"/>
      <c r="H153" s="118" t="str">
        <f t="shared" si="2"/>
        <v/>
      </c>
      <c r="I153" s="139"/>
      <c r="J153" s="139"/>
      <c r="K153" s="139"/>
      <c r="L153" s="119"/>
      <c r="N153" s="26"/>
    </row>
    <row r="154" spans="2:14" s="120" customFormat="1" x14ac:dyDescent="0.25">
      <c r="B154" s="140" t="s">
        <v>784</v>
      </c>
      <c r="C154" s="61"/>
      <c r="D154" s="62"/>
      <c r="E154" s="63"/>
      <c r="F154" s="64"/>
      <c r="G154" s="170"/>
      <c r="H154" s="118" t="str">
        <f t="shared" si="2"/>
        <v/>
      </c>
      <c r="I154" s="139"/>
      <c r="J154" s="139"/>
      <c r="K154" s="139"/>
      <c r="L154" s="119"/>
      <c r="N154" s="26"/>
    </row>
    <row r="155" spans="2:14" s="120" customFormat="1" x14ac:dyDescent="0.25">
      <c r="B155" s="140" t="s">
        <v>785</v>
      </c>
      <c r="C155" s="61"/>
      <c r="D155" s="62"/>
      <c r="E155" s="63"/>
      <c r="F155" s="64"/>
      <c r="G155" s="170"/>
      <c r="H155" s="118" t="str">
        <f t="shared" si="2"/>
        <v/>
      </c>
      <c r="I155" s="139"/>
      <c r="J155" s="139"/>
      <c r="K155" s="139"/>
      <c r="L155" s="119"/>
      <c r="N155" s="26"/>
    </row>
    <row r="156" spans="2:14" s="120" customFormat="1" x14ac:dyDescent="0.25">
      <c r="B156" s="140" t="s">
        <v>786</v>
      </c>
      <c r="C156" s="61"/>
      <c r="D156" s="62"/>
      <c r="E156" s="63"/>
      <c r="F156" s="64"/>
      <c r="G156" s="170"/>
      <c r="H156" s="118" t="str">
        <f t="shared" si="2"/>
        <v/>
      </c>
      <c r="I156" s="139"/>
      <c r="J156" s="139"/>
      <c r="K156" s="139"/>
      <c r="L156" s="119"/>
      <c r="N156" s="26"/>
    </row>
    <row r="157" spans="2:14" s="120" customFormat="1" x14ac:dyDescent="0.25">
      <c r="B157" s="140" t="s">
        <v>787</v>
      </c>
      <c r="C157" s="61"/>
      <c r="D157" s="62"/>
      <c r="E157" s="63"/>
      <c r="F157" s="64"/>
      <c r="G157" s="170"/>
      <c r="H157" s="118" t="str">
        <f t="shared" si="2"/>
        <v/>
      </c>
      <c r="I157" s="139"/>
      <c r="J157" s="139"/>
      <c r="K157" s="139"/>
      <c r="L157" s="119"/>
      <c r="N157" s="26"/>
    </row>
    <row r="158" spans="2:14" s="120" customFormat="1" x14ac:dyDescent="0.25">
      <c r="B158" s="140" t="s">
        <v>788</v>
      </c>
      <c r="C158" s="61"/>
      <c r="D158" s="62"/>
      <c r="E158" s="63"/>
      <c r="F158" s="64"/>
      <c r="G158" s="170"/>
      <c r="H158" s="118" t="str">
        <f t="shared" si="2"/>
        <v/>
      </c>
      <c r="I158" s="139"/>
      <c r="J158" s="139"/>
      <c r="K158" s="139"/>
      <c r="L158" s="119"/>
      <c r="N158" s="26"/>
    </row>
    <row r="159" spans="2:14" s="120" customFormat="1" x14ac:dyDescent="0.25">
      <c r="B159" s="140" t="s">
        <v>789</v>
      </c>
      <c r="C159" s="61"/>
      <c r="D159" s="62"/>
      <c r="E159" s="63"/>
      <c r="F159" s="64"/>
      <c r="G159" s="170"/>
      <c r="H159" s="118" t="str">
        <f t="shared" si="2"/>
        <v/>
      </c>
      <c r="I159" s="139"/>
      <c r="J159" s="139"/>
      <c r="K159" s="139"/>
      <c r="L159" s="119"/>
      <c r="N159" s="26"/>
    </row>
    <row r="160" spans="2:14" s="120" customFormat="1" x14ac:dyDescent="0.25">
      <c r="B160" s="140" t="s">
        <v>790</v>
      </c>
      <c r="C160" s="61"/>
      <c r="D160" s="62"/>
      <c r="E160" s="63"/>
      <c r="F160" s="64"/>
      <c r="G160" s="170"/>
      <c r="H160" s="118" t="str">
        <f t="shared" si="2"/>
        <v/>
      </c>
      <c r="I160" s="139"/>
      <c r="J160" s="139"/>
      <c r="K160" s="139"/>
      <c r="L160" s="119"/>
      <c r="N160" s="26"/>
    </row>
    <row r="161" spans="2:14" s="120" customFormat="1" x14ac:dyDescent="0.25">
      <c r="B161" s="140" t="s">
        <v>791</v>
      </c>
      <c r="C161" s="61"/>
      <c r="D161" s="62"/>
      <c r="E161" s="63"/>
      <c r="F161" s="64"/>
      <c r="G161" s="170"/>
      <c r="H161" s="118" t="str">
        <f t="shared" si="2"/>
        <v/>
      </c>
      <c r="I161" s="139"/>
      <c r="J161" s="139"/>
      <c r="K161" s="139"/>
      <c r="L161" s="119"/>
      <c r="N161" s="26"/>
    </row>
    <row r="162" spans="2:14" s="120" customFormat="1" x14ac:dyDescent="0.25">
      <c r="B162" s="140" t="s">
        <v>792</v>
      </c>
      <c r="C162" s="61"/>
      <c r="D162" s="62"/>
      <c r="E162" s="63"/>
      <c r="F162" s="64"/>
      <c r="G162" s="170"/>
      <c r="H162" s="118" t="str">
        <f t="shared" si="2"/>
        <v/>
      </c>
      <c r="I162" s="139"/>
      <c r="J162" s="139"/>
      <c r="K162" s="139"/>
      <c r="L162" s="119"/>
      <c r="N162" s="26"/>
    </row>
    <row r="163" spans="2:14" s="120" customFormat="1" x14ac:dyDescent="0.25">
      <c r="B163" s="140" t="s">
        <v>793</v>
      </c>
      <c r="C163" s="61"/>
      <c r="D163" s="62"/>
      <c r="E163" s="63"/>
      <c r="F163" s="64"/>
      <c r="G163" s="170"/>
      <c r="H163" s="118" t="str">
        <f t="shared" si="2"/>
        <v/>
      </c>
      <c r="I163" s="139"/>
      <c r="J163" s="139"/>
      <c r="K163" s="139"/>
      <c r="L163" s="119"/>
      <c r="N163" s="26"/>
    </row>
    <row r="164" spans="2:14" s="120" customFormat="1" x14ac:dyDescent="0.25">
      <c r="B164" s="140" t="s">
        <v>794</v>
      </c>
      <c r="C164" s="61"/>
      <c r="D164" s="62"/>
      <c r="E164" s="63"/>
      <c r="F164" s="64"/>
      <c r="G164" s="170"/>
      <c r="H164" s="118" t="str">
        <f t="shared" si="2"/>
        <v/>
      </c>
      <c r="I164" s="139"/>
      <c r="J164" s="139"/>
      <c r="K164" s="139"/>
      <c r="L164" s="119"/>
      <c r="N164" s="26"/>
    </row>
    <row r="165" spans="2:14" s="120" customFormat="1" x14ac:dyDescent="0.25">
      <c r="B165" s="140" t="s">
        <v>795</v>
      </c>
      <c r="C165" s="61"/>
      <c r="D165" s="62"/>
      <c r="E165" s="63"/>
      <c r="F165" s="64"/>
      <c r="G165" s="170"/>
      <c r="H165" s="118" t="str">
        <f t="shared" si="2"/>
        <v/>
      </c>
      <c r="I165" s="139"/>
      <c r="J165" s="139"/>
      <c r="K165" s="139"/>
      <c r="L165" s="119"/>
      <c r="N165" s="26"/>
    </row>
    <row r="166" spans="2:14" s="120" customFormat="1" x14ac:dyDescent="0.25">
      <c r="B166" s="140" t="s">
        <v>796</v>
      </c>
      <c r="C166" s="61"/>
      <c r="D166" s="62"/>
      <c r="E166" s="63"/>
      <c r="F166" s="64"/>
      <c r="G166" s="170"/>
      <c r="H166" s="118" t="str">
        <f t="shared" si="2"/>
        <v/>
      </c>
      <c r="I166" s="139"/>
      <c r="J166" s="139"/>
      <c r="K166" s="139"/>
      <c r="L166" s="119"/>
      <c r="N166" s="26"/>
    </row>
    <row r="167" spans="2:14" s="120" customFormat="1" x14ac:dyDescent="0.25">
      <c r="B167" s="140" t="s">
        <v>797</v>
      </c>
      <c r="C167" s="61"/>
      <c r="D167" s="62"/>
      <c r="E167" s="63"/>
      <c r="F167" s="64"/>
      <c r="G167" s="170"/>
      <c r="H167" s="118" t="str">
        <f t="shared" si="2"/>
        <v/>
      </c>
      <c r="I167" s="139"/>
      <c r="J167" s="139"/>
      <c r="K167" s="139"/>
      <c r="L167" s="119"/>
      <c r="N167" s="26"/>
    </row>
    <row r="168" spans="2:14" s="120" customFormat="1" x14ac:dyDescent="0.25">
      <c r="B168" s="140" t="s">
        <v>798</v>
      </c>
      <c r="C168" s="61"/>
      <c r="D168" s="62"/>
      <c r="E168" s="63"/>
      <c r="F168" s="64"/>
      <c r="G168" s="170"/>
      <c r="H168" s="118" t="str">
        <f t="shared" si="2"/>
        <v/>
      </c>
      <c r="I168" s="139"/>
      <c r="J168" s="139"/>
      <c r="K168" s="139"/>
      <c r="L168" s="119"/>
      <c r="N168" s="26"/>
    </row>
    <row r="169" spans="2:14" s="120" customFormat="1" x14ac:dyDescent="0.25">
      <c r="B169" s="140" t="s">
        <v>799</v>
      </c>
      <c r="C169" s="61"/>
      <c r="D169" s="62"/>
      <c r="E169" s="63"/>
      <c r="F169" s="64"/>
      <c r="G169" s="170"/>
      <c r="H169" s="118" t="str">
        <f t="shared" si="2"/>
        <v/>
      </c>
      <c r="I169" s="139"/>
      <c r="J169" s="139"/>
      <c r="K169" s="139"/>
      <c r="L169" s="119"/>
      <c r="N169" s="26"/>
    </row>
    <row r="170" spans="2:14" s="120" customFormat="1" x14ac:dyDescent="0.25">
      <c r="B170" s="140" t="s">
        <v>800</v>
      </c>
      <c r="C170" s="61"/>
      <c r="D170" s="62"/>
      <c r="E170" s="63"/>
      <c r="F170" s="64"/>
      <c r="G170" s="170"/>
      <c r="H170" s="118" t="str">
        <f t="shared" si="2"/>
        <v/>
      </c>
      <c r="I170" s="139"/>
      <c r="J170" s="139"/>
      <c r="K170" s="139"/>
      <c r="L170" s="119"/>
      <c r="N170" s="26"/>
    </row>
    <row r="171" spans="2:14" s="120" customFormat="1" x14ac:dyDescent="0.25">
      <c r="B171" s="140" t="s">
        <v>801</v>
      </c>
      <c r="C171" s="61"/>
      <c r="D171" s="62"/>
      <c r="E171" s="63"/>
      <c r="F171" s="64"/>
      <c r="G171" s="170"/>
      <c r="H171" s="118" t="str">
        <f t="shared" si="2"/>
        <v/>
      </c>
      <c r="I171" s="139"/>
      <c r="J171" s="139"/>
      <c r="K171" s="139"/>
      <c r="L171" s="119"/>
      <c r="N171" s="26"/>
    </row>
    <row r="172" spans="2:14" s="120" customFormat="1" x14ac:dyDescent="0.25">
      <c r="B172" s="140" t="s">
        <v>802</v>
      </c>
      <c r="C172" s="61"/>
      <c r="D172" s="62"/>
      <c r="E172" s="63"/>
      <c r="F172" s="64"/>
      <c r="G172" s="170"/>
      <c r="H172" s="118" t="str">
        <f t="shared" si="2"/>
        <v/>
      </c>
      <c r="I172" s="139"/>
      <c r="J172" s="139"/>
      <c r="K172" s="139"/>
      <c r="L172" s="119"/>
      <c r="N172" s="26"/>
    </row>
    <row r="173" spans="2:14" s="120" customFormat="1" x14ac:dyDescent="0.25">
      <c r="B173" s="140" t="s">
        <v>803</v>
      </c>
      <c r="C173" s="61"/>
      <c r="D173" s="62"/>
      <c r="E173" s="63"/>
      <c r="F173" s="64"/>
      <c r="G173" s="170"/>
      <c r="H173" s="118" t="str">
        <f t="shared" si="2"/>
        <v/>
      </c>
      <c r="I173" s="139"/>
      <c r="J173" s="139"/>
      <c r="K173" s="139"/>
      <c r="L173" s="119"/>
      <c r="N173" s="26"/>
    </row>
    <row r="174" spans="2:14" s="120" customFormat="1" x14ac:dyDescent="0.25">
      <c r="B174" s="140" t="s">
        <v>804</v>
      </c>
      <c r="C174" s="61"/>
      <c r="D174" s="62"/>
      <c r="E174" s="63"/>
      <c r="F174" s="64"/>
      <c r="G174" s="170"/>
      <c r="H174" s="118" t="str">
        <f t="shared" si="2"/>
        <v/>
      </c>
      <c r="I174" s="139"/>
      <c r="J174" s="139"/>
      <c r="K174" s="139"/>
      <c r="L174" s="119"/>
      <c r="N174" s="26"/>
    </row>
    <row r="175" spans="2:14" s="120" customFormat="1" x14ac:dyDescent="0.25">
      <c r="B175" s="140" t="s">
        <v>805</v>
      </c>
      <c r="C175" s="61"/>
      <c r="D175" s="62"/>
      <c r="E175" s="63"/>
      <c r="F175" s="64"/>
      <c r="G175" s="170"/>
      <c r="H175" s="118" t="str">
        <f t="shared" si="2"/>
        <v/>
      </c>
      <c r="I175" s="139"/>
      <c r="J175" s="139"/>
      <c r="K175" s="139"/>
      <c r="L175" s="119"/>
      <c r="N175" s="26"/>
    </row>
    <row r="176" spans="2:14" s="120" customFormat="1" x14ac:dyDescent="0.25">
      <c r="B176" s="140" t="s">
        <v>806</v>
      </c>
      <c r="C176" s="61"/>
      <c r="D176" s="62"/>
      <c r="E176" s="63"/>
      <c r="F176" s="64"/>
      <c r="G176" s="170"/>
      <c r="H176" s="118" t="str">
        <f t="shared" si="2"/>
        <v/>
      </c>
      <c r="I176" s="139"/>
      <c r="J176" s="139"/>
      <c r="K176" s="139"/>
      <c r="L176" s="119"/>
      <c r="N176" s="26"/>
    </row>
    <row r="177" spans="2:14" s="120" customFormat="1" x14ac:dyDescent="0.25">
      <c r="B177" s="140" t="s">
        <v>807</v>
      </c>
      <c r="C177" s="61"/>
      <c r="D177" s="62"/>
      <c r="E177" s="63"/>
      <c r="F177" s="64"/>
      <c r="G177" s="170"/>
      <c r="H177" s="118" t="str">
        <f t="shared" si="2"/>
        <v/>
      </c>
      <c r="I177" s="139"/>
      <c r="J177" s="139"/>
      <c r="K177" s="139"/>
      <c r="L177" s="119"/>
      <c r="N177" s="26"/>
    </row>
    <row r="178" spans="2:14" s="120" customFormat="1" x14ac:dyDescent="0.25">
      <c r="B178" s="140" t="s">
        <v>808</v>
      </c>
      <c r="C178" s="61"/>
      <c r="D178" s="62"/>
      <c r="E178" s="63"/>
      <c r="F178" s="64"/>
      <c r="G178" s="170"/>
      <c r="H178" s="118" t="str">
        <f t="shared" si="2"/>
        <v/>
      </c>
      <c r="I178" s="139"/>
      <c r="J178" s="139"/>
      <c r="K178" s="139"/>
      <c r="L178" s="119"/>
      <c r="N178" s="26"/>
    </row>
    <row r="179" spans="2:14" s="120" customFormat="1" x14ac:dyDescent="0.25">
      <c r="B179" s="140" t="s">
        <v>809</v>
      </c>
      <c r="C179" s="61"/>
      <c r="D179" s="62"/>
      <c r="E179" s="63"/>
      <c r="F179" s="64"/>
      <c r="G179" s="170"/>
      <c r="H179" s="118" t="str">
        <f t="shared" si="2"/>
        <v/>
      </c>
      <c r="I179" s="139"/>
      <c r="J179" s="139"/>
      <c r="K179" s="139"/>
      <c r="L179" s="119"/>
      <c r="N179" s="26"/>
    </row>
    <row r="180" spans="2:14" s="120" customFormat="1" x14ac:dyDescent="0.25">
      <c r="B180" s="140" t="s">
        <v>810</v>
      </c>
      <c r="C180" s="61"/>
      <c r="D180" s="62"/>
      <c r="E180" s="63"/>
      <c r="F180" s="64"/>
      <c r="G180" s="170"/>
      <c r="H180" s="118" t="str">
        <f t="shared" si="2"/>
        <v/>
      </c>
      <c r="I180" s="139"/>
      <c r="J180" s="139"/>
      <c r="K180" s="139"/>
      <c r="L180" s="119"/>
      <c r="N180" s="26"/>
    </row>
    <row r="181" spans="2:14" s="120" customFormat="1" x14ac:dyDescent="0.25">
      <c r="B181" s="140" t="s">
        <v>811</v>
      </c>
      <c r="C181" s="61"/>
      <c r="D181" s="62"/>
      <c r="E181" s="63"/>
      <c r="F181" s="64"/>
      <c r="G181" s="170"/>
      <c r="H181" s="118" t="str">
        <f t="shared" si="2"/>
        <v/>
      </c>
      <c r="I181" s="139"/>
      <c r="J181" s="139"/>
      <c r="K181" s="139"/>
      <c r="L181" s="119"/>
      <c r="N181" s="26"/>
    </row>
    <row r="182" spans="2:14" s="120" customFormat="1" x14ac:dyDescent="0.25">
      <c r="B182" s="140" t="s">
        <v>812</v>
      </c>
      <c r="C182" s="61"/>
      <c r="D182" s="62"/>
      <c r="E182" s="63"/>
      <c r="F182" s="64"/>
      <c r="G182" s="170"/>
      <c r="H182" s="118" t="str">
        <f t="shared" si="2"/>
        <v/>
      </c>
      <c r="I182" s="139"/>
      <c r="J182" s="139"/>
      <c r="K182" s="139"/>
      <c r="L182" s="119"/>
      <c r="N182" s="26"/>
    </row>
    <row r="183" spans="2:14" s="120" customFormat="1" x14ac:dyDescent="0.25">
      <c r="B183" s="140" t="s">
        <v>813</v>
      </c>
      <c r="C183" s="61"/>
      <c r="D183" s="62"/>
      <c r="E183" s="63"/>
      <c r="F183" s="64"/>
      <c r="G183" s="170"/>
      <c r="H183" s="118" t="str">
        <f t="shared" si="2"/>
        <v/>
      </c>
      <c r="I183" s="139"/>
      <c r="J183" s="139"/>
      <c r="K183" s="139"/>
      <c r="L183" s="119"/>
      <c r="N183" s="26"/>
    </row>
    <row r="184" spans="2:14" s="120" customFormat="1" x14ac:dyDescent="0.25">
      <c r="B184" s="140" t="s">
        <v>814</v>
      </c>
      <c r="C184" s="61"/>
      <c r="D184" s="62"/>
      <c r="E184" s="63"/>
      <c r="F184" s="64"/>
      <c r="G184" s="170"/>
      <c r="H184" s="118" t="str">
        <f t="shared" si="2"/>
        <v/>
      </c>
      <c r="I184" s="139"/>
      <c r="J184" s="139"/>
      <c r="K184" s="139"/>
      <c r="L184" s="119"/>
      <c r="N184" s="26"/>
    </row>
    <row r="185" spans="2:14" s="120" customFormat="1" x14ac:dyDescent="0.25">
      <c r="B185" s="140" t="s">
        <v>815</v>
      </c>
      <c r="C185" s="61"/>
      <c r="D185" s="62"/>
      <c r="E185" s="63"/>
      <c r="F185" s="64"/>
      <c r="G185" s="170"/>
      <c r="H185" s="118" t="str">
        <f t="shared" si="2"/>
        <v/>
      </c>
      <c r="I185" s="139"/>
      <c r="J185" s="139"/>
      <c r="K185" s="139"/>
      <c r="L185" s="119"/>
      <c r="N185" s="26"/>
    </row>
    <row r="186" spans="2:14" s="120" customFormat="1" x14ac:dyDescent="0.25">
      <c r="B186" s="140" t="s">
        <v>816</v>
      </c>
      <c r="C186" s="61"/>
      <c r="D186" s="62"/>
      <c r="E186" s="63"/>
      <c r="F186" s="64"/>
      <c r="G186" s="170"/>
      <c r="H186" s="118" t="str">
        <f t="shared" si="2"/>
        <v/>
      </c>
      <c r="I186" s="139"/>
      <c r="J186" s="139"/>
      <c r="K186" s="139"/>
      <c r="L186" s="119"/>
      <c r="N186" s="26"/>
    </row>
    <row r="187" spans="2:14" s="120" customFormat="1" x14ac:dyDescent="0.25">
      <c r="B187" s="140" t="s">
        <v>817</v>
      </c>
      <c r="C187" s="61"/>
      <c r="D187" s="62"/>
      <c r="E187" s="63"/>
      <c r="F187" s="64"/>
      <c r="G187" s="170"/>
      <c r="H187" s="118" t="str">
        <f t="shared" si="2"/>
        <v/>
      </c>
      <c r="I187" s="139"/>
      <c r="J187" s="139"/>
      <c r="K187" s="139"/>
      <c r="L187" s="119"/>
      <c r="N187" s="26"/>
    </row>
    <row r="188" spans="2:14" s="120" customFormat="1" x14ac:dyDescent="0.25">
      <c r="B188" s="140" t="s">
        <v>818</v>
      </c>
      <c r="C188" s="61"/>
      <c r="D188" s="62"/>
      <c r="E188" s="63"/>
      <c r="F188" s="64"/>
      <c r="G188" s="170"/>
      <c r="H188" s="118" t="str">
        <f t="shared" si="2"/>
        <v/>
      </c>
      <c r="I188" s="139"/>
      <c r="J188" s="139"/>
      <c r="K188" s="139"/>
      <c r="L188" s="119"/>
      <c r="N188" s="26"/>
    </row>
    <row r="189" spans="2:14" s="120" customFormat="1" x14ac:dyDescent="0.25">
      <c r="B189" s="140" t="s">
        <v>819</v>
      </c>
      <c r="C189" s="61"/>
      <c r="D189" s="62"/>
      <c r="E189" s="63"/>
      <c r="F189" s="64"/>
      <c r="G189" s="170"/>
      <c r="H189" s="118" t="str">
        <f t="shared" si="2"/>
        <v/>
      </c>
      <c r="I189" s="139"/>
      <c r="J189" s="139"/>
      <c r="K189" s="139"/>
      <c r="L189" s="119"/>
      <c r="N189" s="26"/>
    </row>
    <row r="190" spans="2:14" s="120" customFormat="1" x14ac:dyDescent="0.25">
      <c r="B190" s="140" t="s">
        <v>820</v>
      </c>
      <c r="C190" s="61"/>
      <c r="D190" s="62"/>
      <c r="E190" s="63"/>
      <c r="F190" s="64"/>
      <c r="G190" s="170"/>
      <c r="H190" s="118" t="str">
        <f t="shared" si="2"/>
        <v/>
      </c>
      <c r="I190" s="139"/>
      <c r="J190" s="139"/>
      <c r="K190" s="139"/>
      <c r="L190" s="119"/>
      <c r="N190" s="26"/>
    </row>
    <row r="191" spans="2:14" s="120" customFormat="1" x14ac:dyDescent="0.25">
      <c r="B191" s="140" t="s">
        <v>821</v>
      </c>
      <c r="C191" s="61"/>
      <c r="D191" s="62"/>
      <c r="E191" s="63"/>
      <c r="F191" s="64"/>
      <c r="G191" s="170"/>
      <c r="H191" s="118" t="str">
        <f t="shared" si="2"/>
        <v/>
      </c>
      <c r="I191" s="139"/>
      <c r="J191" s="139"/>
      <c r="K191" s="139"/>
      <c r="L191" s="119"/>
      <c r="N191" s="26"/>
    </row>
    <row r="192" spans="2:14" s="120" customFormat="1" x14ac:dyDescent="0.25">
      <c r="B192" s="140" t="s">
        <v>822</v>
      </c>
      <c r="C192" s="61"/>
      <c r="D192" s="62"/>
      <c r="E192" s="63"/>
      <c r="F192" s="64"/>
      <c r="G192" s="170"/>
      <c r="H192" s="118" t="str">
        <f t="shared" si="2"/>
        <v/>
      </c>
      <c r="I192" s="139"/>
      <c r="J192" s="139"/>
      <c r="K192" s="139"/>
      <c r="L192" s="119"/>
      <c r="N192" s="26"/>
    </row>
    <row r="193" spans="2:14" s="120" customFormat="1" x14ac:dyDescent="0.25">
      <c r="B193" s="140" t="s">
        <v>823</v>
      </c>
      <c r="C193" s="61"/>
      <c r="D193" s="62"/>
      <c r="E193" s="63"/>
      <c r="F193" s="64"/>
      <c r="G193" s="170"/>
      <c r="H193" s="118" t="str">
        <f t="shared" si="2"/>
        <v/>
      </c>
      <c r="I193" s="139"/>
      <c r="J193" s="139"/>
      <c r="K193" s="139"/>
      <c r="L193" s="119"/>
      <c r="N193" s="26"/>
    </row>
    <row r="194" spans="2:14" s="120" customFormat="1" x14ac:dyDescent="0.25">
      <c r="B194" s="140" t="s">
        <v>824</v>
      </c>
      <c r="C194" s="61"/>
      <c r="D194" s="62"/>
      <c r="E194" s="63"/>
      <c r="F194" s="64"/>
      <c r="G194" s="170"/>
      <c r="H194" s="118" t="str">
        <f t="shared" si="2"/>
        <v/>
      </c>
      <c r="I194" s="139"/>
      <c r="J194" s="139"/>
      <c r="K194" s="139"/>
      <c r="L194" s="119"/>
      <c r="N194" s="26"/>
    </row>
    <row r="195" spans="2:14" s="120" customFormat="1" x14ac:dyDescent="0.25">
      <c r="B195" s="140" t="s">
        <v>825</v>
      </c>
      <c r="C195" s="61"/>
      <c r="D195" s="62"/>
      <c r="E195" s="63"/>
      <c r="F195" s="64"/>
      <c r="G195" s="170"/>
      <c r="H195" s="118" t="str">
        <f t="shared" si="2"/>
        <v/>
      </c>
      <c r="I195" s="139"/>
      <c r="J195" s="139"/>
      <c r="K195" s="139"/>
      <c r="L195" s="119"/>
      <c r="N195" s="26"/>
    </row>
    <row r="196" spans="2:14" s="120" customFormat="1" x14ac:dyDescent="0.25">
      <c r="B196" s="140" t="s">
        <v>826</v>
      </c>
      <c r="C196" s="61"/>
      <c r="D196" s="62"/>
      <c r="E196" s="63"/>
      <c r="F196" s="64"/>
      <c r="G196" s="170"/>
      <c r="H196" s="118" t="str">
        <f t="shared" si="2"/>
        <v/>
      </c>
      <c r="I196" s="139"/>
      <c r="J196" s="139"/>
      <c r="K196" s="139"/>
      <c r="L196" s="119"/>
      <c r="N196" s="26"/>
    </row>
    <row r="197" spans="2:14" s="120" customFormat="1" x14ac:dyDescent="0.25">
      <c r="B197" s="140" t="s">
        <v>827</v>
      </c>
      <c r="C197" s="61"/>
      <c r="D197" s="62"/>
      <c r="E197" s="63"/>
      <c r="F197" s="64"/>
      <c r="G197" s="170"/>
      <c r="H197" s="118" t="str">
        <f t="shared" si="2"/>
        <v/>
      </c>
      <c r="I197" s="139"/>
      <c r="J197" s="139"/>
      <c r="K197" s="139"/>
      <c r="L197" s="119"/>
      <c r="N197" s="26"/>
    </row>
    <row r="198" spans="2:14" s="120" customFormat="1" x14ac:dyDescent="0.25">
      <c r="B198" s="140" t="s">
        <v>828</v>
      </c>
      <c r="C198" s="61"/>
      <c r="D198" s="62"/>
      <c r="E198" s="63"/>
      <c r="F198" s="64"/>
      <c r="G198" s="170"/>
      <c r="H198" s="118" t="str">
        <f t="shared" si="2"/>
        <v/>
      </c>
      <c r="I198" s="139"/>
      <c r="J198" s="139"/>
      <c r="K198" s="139"/>
      <c r="L198" s="119"/>
      <c r="N198" s="26"/>
    </row>
    <row r="199" spans="2:14" s="120" customFormat="1" x14ac:dyDescent="0.25">
      <c r="B199" s="140" t="s">
        <v>829</v>
      </c>
      <c r="C199" s="61"/>
      <c r="D199" s="62"/>
      <c r="E199" s="63"/>
      <c r="F199" s="64"/>
      <c r="G199" s="170"/>
      <c r="H199" s="118" t="str">
        <f t="shared" si="2"/>
        <v/>
      </c>
      <c r="I199" s="139"/>
      <c r="J199" s="139"/>
      <c r="K199" s="139"/>
      <c r="L199" s="119"/>
      <c r="N199" s="26"/>
    </row>
    <row r="200" spans="2:14" s="120" customFormat="1" x14ac:dyDescent="0.25">
      <c r="B200" s="140" t="s">
        <v>830</v>
      </c>
      <c r="C200" s="61"/>
      <c r="D200" s="62"/>
      <c r="E200" s="63"/>
      <c r="F200" s="64"/>
      <c r="G200" s="170"/>
      <c r="H200" s="118" t="str">
        <f t="shared" si="2"/>
        <v/>
      </c>
      <c r="I200" s="139"/>
      <c r="J200" s="139"/>
      <c r="K200" s="139"/>
      <c r="L200" s="119"/>
      <c r="N200" s="26"/>
    </row>
    <row r="201" spans="2:14" s="120" customFormat="1" x14ac:dyDescent="0.25">
      <c r="B201" s="140" t="s">
        <v>831</v>
      </c>
      <c r="C201" s="61"/>
      <c r="D201" s="62"/>
      <c r="E201" s="63"/>
      <c r="F201" s="64"/>
      <c r="G201" s="170"/>
      <c r="H201" s="118" t="str">
        <f t="shared" si="2"/>
        <v/>
      </c>
      <c r="I201" s="139"/>
      <c r="J201" s="139"/>
      <c r="K201" s="139"/>
      <c r="L201" s="119"/>
      <c r="N201" s="26"/>
    </row>
    <row r="202" spans="2:14" s="120" customFormat="1" x14ac:dyDescent="0.25">
      <c r="B202" s="140" t="s">
        <v>832</v>
      </c>
      <c r="C202" s="61"/>
      <c r="D202" s="62"/>
      <c r="E202" s="63"/>
      <c r="F202" s="64"/>
      <c r="G202" s="170"/>
      <c r="H202" s="118" t="str">
        <f t="shared" si="2"/>
        <v/>
      </c>
      <c r="I202" s="139"/>
      <c r="J202" s="139"/>
      <c r="K202" s="139"/>
      <c r="L202" s="119"/>
      <c r="N202" s="26"/>
    </row>
    <row r="203" spans="2:14" s="120" customFormat="1" x14ac:dyDescent="0.25">
      <c r="B203" s="140" t="s">
        <v>833</v>
      </c>
      <c r="C203" s="61"/>
      <c r="D203" s="62"/>
      <c r="E203" s="63"/>
      <c r="F203" s="64"/>
      <c r="G203" s="170"/>
      <c r="H203" s="118" t="str">
        <f t="shared" si="2"/>
        <v/>
      </c>
      <c r="I203" s="139"/>
      <c r="J203" s="139"/>
      <c r="K203" s="139"/>
      <c r="L203" s="119"/>
      <c r="N203" s="26"/>
    </row>
    <row r="204" spans="2:14" s="120" customFormat="1" x14ac:dyDescent="0.25">
      <c r="B204" s="140" t="s">
        <v>834</v>
      </c>
      <c r="C204" s="61"/>
      <c r="D204" s="62"/>
      <c r="E204" s="63"/>
      <c r="F204" s="64"/>
      <c r="G204" s="170"/>
      <c r="H204" s="118" t="str">
        <f t="shared" si="2"/>
        <v/>
      </c>
      <c r="I204" s="139"/>
      <c r="J204" s="139"/>
      <c r="K204" s="139"/>
      <c r="L204" s="119"/>
      <c r="N204" s="26"/>
    </row>
    <row r="205" spans="2:14" s="120" customFormat="1" x14ac:dyDescent="0.25">
      <c r="B205" s="140" t="s">
        <v>835</v>
      </c>
      <c r="C205" s="61"/>
      <c r="D205" s="62"/>
      <c r="E205" s="63"/>
      <c r="F205" s="64"/>
      <c r="G205" s="170"/>
      <c r="H205" s="118" t="str">
        <f t="shared" si="2"/>
        <v/>
      </c>
      <c r="I205" s="139"/>
      <c r="J205" s="139"/>
      <c r="K205" s="139"/>
      <c r="L205" s="119"/>
      <c r="N205" s="26"/>
    </row>
    <row r="206" spans="2:14" s="120" customFormat="1" x14ac:dyDescent="0.25">
      <c r="B206" s="140" t="s">
        <v>836</v>
      </c>
      <c r="C206" s="61"/>
      <c r="D206" s="62"/>
      <c r="E206" s="63"/>
      <c r="F206" s="64"/>
      <c r="G206" s="170"/>
      <c r="H206" s="118" t="str">
        <f t="shared" ref="H206:H269" si="3">IF(AND($C206&lt;&gt;"",OR(LEN(TRIM($D206))=0,LEN(TRIM($E206))=0,LEN(TRIM($F206))=0,$G206&lt;0.01)),"  Blank field(s) detected!  If Bill of Materials, supply full breakdown seperately!","")</f>
        <v/>
      </c>
      <c r="I206" s="139"/>
      <c r="J206" s="139"/>
      <c r="K206" s="139"/>
      <c r="L206" s="119"/>
      <c r="N206" s="26"/>
    </row>
    <row r="207" spans="2:14" s="120" customFormat="1" x14ac:dyDescent="0.25">
      <c r="B207" s="140" t="s">
        <v>837</v>
      </c>
      <c r="C207" s="61"/>
      <c r="D207" s="62"/>
      <c r="E207" s="63"/>
      <c r="F207" s="64"/>
      <c r="G207" s="170"/>
      <c r="H207" s="118" t="str">
        <f t="shared" si="3"/>
        <v/>
      </c>
      <c r="I207" s="139"/>
      <c r="J207" s="139"/>
      <c r="K207" s="139"/>
      <c r="L207" s="119"/>
      <c r="N207" s="26"/>
    </row>
    <row r="208" spans="2:14" s="120" customFormat="1" x14ac:dyDescent="0.25">
      <c r="B208" s="140" t="s">
        <v>838</v>
      </c>
      <c r="C208" s="61"/>
      <c r="D208" s="62"/>
      <c r="E208" s="63"/>
      <c r="F208" s="64"/>
      <c r="G208" s="170"/>
      <c r="H208" s="118" t="str">
        <f t="shared" si="3"/>
        <v/>
      </c>
      <c r="I208" s="139"/>
      <c r="J208" s="139"/>
      <c r="K208" s="139"/>
      <c r="L208" s="119"/>
      <c r="N208" s="26"/>
    </row>
    <row r="209" spans="1:19" s="120" customFormat="1" x14ac:dyDescent="0.25">
      <c r="B209" s="140" t="s">
        <v>839</v>
      </c>
      <c r="C209" s="61"/>
      <c r="D209" s="62"/>
      <c r="E209" s="63"/>
      <c r="F209" s="64"/>
      <c r="G209" s="170"/>
      <c r="H209" s="118" t="str">
        <f t="shared" si="3"/>
        <v/>
      </c>
      <c r="I209" s="139"/>
      <c r="J209" s="139"/>
      <c r="K209" s="139"/>
      <c r="L209" s="119"/>
      <c r="N209" s="26"/>
    </row>
    <row r="210" spans="1:19" s="120" customFormat="1" x14ac:dyDescent="0.25">
      <c r="B210" s="140" t="s">
        <v>840</v>
      </c>
      <c r="C210" s="61"/>
      <c r="D210" s="62"/>
      <c r="E210" s="63"/>
      <c r="F210" s="64"/>
      <c r="G210" s="170"/>
      <c r="H210" s="118" t="str">
        <f t="shared" si="3"/>
        <v/>
      </c>
      <c r="I210" s="139"/>
      <c r="J210" s="139"/>
      <c r="K210" s="139"/>
      <c r="L210" s="119"/>
      <c r="N210" s="26"/>
    </row>
    <row r="211" spans="1:19" s="120" customFormat="1" x14ac:dyDescent="0.25">
      <c r="B211" s="140" t="s">
        <v>841</v>
      </c>
      <c r="C211" s="61"/>
      <c r="D211" s="62"/>
      <c r="E211" s="63"/>
      <c r="F211" s="64"/>
      <c r="G211" s="170"/>
      <c r="H211" s="118" t="str">
        <f t="shared" si="3"/>
        <v/>
      </c>
      <c r="I211" s="139"/>
      <c r="J211" s="139"/>
      <c r="K211" s="139"/>
      <c r="L211" s="119"/>
      <c r="N211" s="26"/>
    </row>
    <row r="212" spans="1:19" s="120" customFormat="1" ht="15" customHeight="1" x14ac:dyDescent="0.25">
      <c r="B212" s="140" t="s">
        <v>842</v>
      </c>
      <c r="C212" s="61"/>
      <c r="D212" s="62"/>
      <c r="E212" s="63"/>
      <c r="F212" s="64"/>
      <c r="G212" s="170"/>
      <c r="H212" s="118" t="str">
        <f t="shared" si="3"/>
        <v/>
      </c>
      <c r="I212" s="119"/>
      <c r="J212" s="119"/>
      <c r="K212" s="119"/>
      <c r="L212" s="119"/>
      <c r="N212" s="26"/>
    </row>
    <row r="213" spans="1:19" s="120" customFormat="1" ht="15.75" customHeight="1" x14ac:dyDescent="0.25">
      <c r="B213" s="140" t="s">
        <v>843</v>
      </c>
      <c r="C213" s="61"/>
      <c r="D213" s="62"/>
      <c r="E213" s="63"/>
      <c r="F213" s="64"/>
      <c r="G213" s="170"/>
      <c r="H213" s="118" t="str">
        <f t="shared" si="3"/>
        <v/>
      </c>
      <c r="I213" s="119"/>
      <c r="J213" s="119"/>
      <c r="K213" s="119"/>
      <c r="L213" s="119"/>
      <c r="N213" s="26"/>
    </row>
    <row r="214" spans="1:19" s="120" customFormat="1" x14ac:dyDescent="0.25">
      <c r="B214" s="140" t="s">
        <v>844</v>
      </c>
      <c r="C214" s="61"/>
      <c r="D214" s="62"/>
      <c r="E214" s="63"/>
      <c r="F214" s="64"/>
      <c r="G214" s="170"/>
      <c r="H214" s="118" t="str">
        <f t="shared" si="3"/>
        <v/>
      </c>
      <c r="I214" s="119"/>
      <c r="J214" s="119"/>
      <c r="K214" s="119"/>
      <c r="L214" s="119"/>
      <c r="N214" s="26"/>
    </row>
    <row r="215" spans="1:19" ht="15" customHeight="1" x14ac:dyDescent="0.25">
      <c r="A215" s="120"/>
      <c r="B215" s="140" t="s">
        <v>845</v>
      </c>
      <c r="C215" s="61"/>
      <c r="D215" s="62"/>
      <c r="E215" s="63"/>
      <c r="F215" s="64"/>
      <c r="G215" s="170"/>
      <c r="H215" s="118" t="str">
        <f t="shared" si="3"/>
        <v/>
      </c>
      <c r="I215" s="119"/>
      <c r="J215" s="119"/>
      <c r="K215" s="119"/>
      <c r="L215" s="119"/>
      <c r="M215" s="120"/>
      <c r="N215" s="26"/>
      <c r="O215" s="120"/>
      <c r="P215" s="120"/>
      <c r="Q215" s="120"/>
      <c r="R215" s="120"/>
      <c r="S215" s="120"/>
    </row>
    <row r="216" spans="1:19" x14ac:dyDescent="0.25">
      <c r="A216" s="120"/>
      <c r="B216" s="140" t="s">
        <v>846</v>
      </c>
      <c r="C216" s="61"/>
      <c r="D216" s="62"/>
      <c r="E216" s="63"/>
      <c r="F216" s="64"/>
      <c r="G216" s="170"/>
      <c r="H216" s="118" t="str">
        <f t="shared" si="3"/>
        <v/>
      </c>
      <c r="I216" s="119"/>
      <c r="J216" s="119"/>
      <c r="K216" s="119"/>
      <c r="L216" s="119"/>
      <c r="M216" s="120"/>
      <c r="N216" s="26"/>
      <c r="O216" s="120"/>
      <c r="P216" s="120"/>
      <c r="Q216" s="120"/>
      <c r="R216" s="120"/>
      <c r="S216" s="120"/>
    </row>
    <row r="217" spans="1:19" x14ac:dyDescent="0.25">
      <c r="A217" s="120"/>
      <c r="B217" s="140" t="s">
        <v>847</v>
      </c>
      <c r="C217" s="61"/>
      <c r="D217" s="62"/>
      <c r="E217" s="63"/>
      <c r="F217" s="64"/>
      <c r="G217" s="170"/>
      <c r="H217" s="118" t="str">
        <f t="shared" si="3"/>
        <v/>
      </c>
      <c r="I217" s="119"/>
      <c r="J217" s="119"/>
      <c r="K217" s="119"/>
      <c r="L217" s="119"/>
      <c r="M217" s="120"/>
      <c r="N217" s="26"/>
      <c r="O217" s="120"/>
      <c r="P217" s="120"/>
      <c r="Q217" s="120"/>
      <c r="R217" s="120"/>
      <c r="S217" s="120"/>
    </row>
    <row r="218" spans="1:19" x14ac:dyDescent="0.25">
      <c r="A218" s="120"/>
      <c r="B218" s="140" t="s">
        <v>848</v>
      </c>
      <c r="C218" s="61"/>
      <c r="D218" s="62"/>
      <c r="E218" s="63"/>
      <c r="F218" s="64"/>
      <c r="G218" s="170"/>
      <c r="H218" s="118" t="str">
        <f t="shared" si="3"/>
        <v/>
      </c>
      <c r="I218" s="119"/>
      <c r="J218" s="119"/>
      <c r="K218" s="119"/>
      <c r="L218" s="119"/>
      <c r="M218" s="120"/>
      <c r="N218" s="26"/>
      <c r="O218" s="120"/>
      <c r="P218" s="120"/>
      <c r="Q218" s="120"/>
      <c r="R218" s="120"/>
      <c r="S218" s="120"/>
    </row>
    <row r="219" spans="1:19" x14ac:dyDescent="0.25">
      <c r="A219" s="120"/>
      <c r="B219" s="140" t="s">
        <v>849</v>
      </c>
      <c r="C219" s="61"/>
      <c r="D219" s="62"/>
      <c r="E219" s="63"/>
      <c r="F219" s="64"/>
      <c r="G219" s="170"/>
      <c r="H219" s="118" t="str">
        <f t="shared" si="3"/>
        <v/>
      </c>
      <c r="I219" s="119"/>
      <c r="J219" s="119"/>
      <c r="K219" s="119"/>
      <c r="L219" s="119"/>
      <c r="M219" s="120"/>
      <c r="N219" s="26"/>
      <c r="O219" s="120"/>
      <c r="P219" s="120"/>
      <c r="Q219" s="120"/>
      <c r="R219" s="120"/>
      <c r="S219" s="120"/>
    </row>
    <row r="220" spans="1:19" x14ac:dyDescent="0.25">
      <c r="A220" s="120"/>
      <c r="B220" s="140" t="s">
        <v>850</v>
      </c>
      <c r="C220" s="61"/>
      <c r="D220" s="62"/>
      <c r="E220" s="63"/>
      <c r="F220" s="64"/>
      <c r="G220" s="170"/>
      <c r="H220" s="118" t="str">
        <f t="shared" si="3"/>
        <v/>
      </c>
      <c r="I220" s="119"/>
      <c r="J220" s="119"/>
      <c r="K220" s="119"/>
      <c r="L220" s="119"/>
      <c r="M220" s="120"/>
      <c r="N220" s="26"/>
      <c r="O220" s="120"/>
      <c r="P220" s="120"/>
      <c r="Q220" s="120"/>
      <c r="R220" s="120"/>
      <c r="S220" s="120"/>
    </row>
    <row r="221" spans="1:19" x14ac:dyDescent="0.25">
      <c r="A221" s="120"/>
      <c r="B221" s="140" t="s">
        <v>851</v>
      </c>
      <c r="C221" s="61"/>
      <c r="D221" s="62"/>
      <c r="E221" s="63"/>
      <c r="F221" s="64"/>
      <c r="G221" s="170"/>
      <c r="H221" s="118" t="str">
        <f t="shared" si="3"/>
        <v/>
      </c>
      <c r="I221" s="119"/>
      <c r="J221" s="119"/>
      <c r="K221" s="119"/>
      <c r="L221" s="119"/>
      <c r="M221" s="120"/>
      <c r="N221" s="26"/>
      <c r="O221" s="120"/>
      <c r="P221" s="120"/>
      <c r="Q221" s="120"/>
      <c r="R221" s="120"/>
      <c r="S221" s="120"/>
    </row>
    <row r="222" spans="1:19" x14ac:dyDescent="0.25">
      <c r="A222" s="120"/>
      <c r="B222" s="140" t="s">
        <v>852</v>
      </c>
      <c r="C222" s="61"/>
      <c r="D222" s="62"/>
      <c r="E222" s="63"/>
      <c r="F222" s="64"/>
      <c r="G222" s="170"/>
      <c r="H222" s="118" t="str">
        <f t="shared" si="3"/>
        <v/>
      </c>
      <c r="I222" s="119"/>
      <c r="J222" s="119"/>
      <c r="K222" s="119"/>
      <c r="L222" s="119"/>
      <c r="M222" s="120"/>
      <c r="N222" s="26"/>
      <c r="O222" s="120"/>
      <c r="P222" s="120"/>
      <c r="Q222" s="120"/>
      <c r="R222" s="120"/>
      <c r="S222" s="120"/>
    </row>
    <row r="223" spans="1:19" x14ac:dyDescent="0.25">
      <c r="A223" s="120"/>
      <c r="B223" s="140" t="s">
        <v>853</v>
      </c>
      <c r="C223" s="61"/>
      <c r="D223" s="62"/>
      <c r="E223" s="63"/>
      <c r="F223" s="64"/>
      <c r="G223" s="170"/>
      <c r="H223" s="118" t="str">
        <f t="shared" si="3"/>
        <v/>
      </c>
      <c r="I223" s="119"/>
      <c r="J223" s="119"/>
      <c r="K223" s="119"/>
      <c r="L223" s="119"/>
      <c r="M223" s="120"/>
      <c r="N223" s="26"/>
      <c r="O223" s="120"/>
      <c r="P223" s="120"/>
      <c r="Q223" s="120"/>
      <c r="R223" s="120"/>
      <c r="S223" s="120"/>
    </row>
    <row r="224" spans="1:19" x14ac:dyDescent="0.25">
      <c r="A224" s="120"/>
      <c r="B224" s="140" t="s">
        <v>854</v>
      </c>
      <c r="C224" s="61"/>
      <c r="D224" s="62"/>
      <c r="E224" s="63"/>
      <c r="F224" s="64"/>
      <c r="G224" s="170"/>
      <c r="H224" s="118" t="str">
        <f t="shared" si="3"/>
        <v/>
      </c>
      <c r="I224" s="119"/>
      <c r="J224" s="119"/>
      <c r="K224" s="119"/>
      <c r="L224" s="119"/>
      <c r="M224" s="120"/>
      <c r="N224" s="26"/>
      <c r="O224" s="120"/>
      <c r="P224" s="120"/>
      <c r="Q224" s="120"/>
      <c r="R224" s="120"/>
      <c r="S224" s="120"/>
    </row>
    <row r="225" spans="1:19" x14ac:dyDescent="0.25">
      <c r="A225" s="120"/>
      <c r="B225" s="140" t="s">
        <v>855</v>
      </c>
      <c r="C225" s="61"/>
      <c r="D225" s="62"/>
      <c r="E225" s="63"/>
      <c r="F225" s="64"/>
      <c r="G225" s="170"/>
      <c r="H225" s="118" t="str">
        <f t="shared" si="3"/>
        <v/>
      </c>
      <c r="I225" s="119"/>
      <c r="J225" s="119"/>
      <c r="K225" s="119"/>
      <c r="L225" s="119"/>
      <c r="M225" s="120"/>
      <c r="N225" s="26"/>
      <c r="O225" s="120"/>
      <c r="P225" s="120"/>
      <c r="Q225" s="120"/>
      <c r="R225" s="120"/>
      <c r="S225" s="120"/>
    </row>
    <row r="226" spans="1:19" x14ac:dyDescent="0.25">
      <c r="A226" s="120"/>
      <c r="B226" s="140" t="s">
        <v>856</v>
      </c>
      <c r="C226" s="61"/>
      <c r="D226" s="62"/>
      <c r="E226" s="63"/>
      <c r="F226" s="64"/>
      <c r="G226" s="170"/>
      <c r="H226" s="118" t="str">
        <f t="shared" si="3"/>
        <v/>
      </c>
      <c r="I226" s="119"/>
      <c r="J226" s="119"/>
      <c r="K226" s="119"/>
      <c r="L226" s="119"/>
      <c r="M226" s="120"/>
      <c r="N226" s="26"/>
      <c r="O226" s="120"/>
      <c r="P226" s="120"/>
      <c r="Q226" s="120"/>
      <c r="R226" s="120"/>
      <c r="S226" s="120"/>
    </row>
    <row r="227" spans="1:19" x14ac:dyDescent="0.25">
      <c r="A227" s="120"/>
      <c r="B227" s="140" t="s">
        <v>857</v>
      </c>
      <c r="C227" s="61"/>
      <c r="D227" s="62"/>
      <c r="E227" s="63"/>
      <c r="F227" s="64"/>
      <c r="G227" s="170"/>
      <c r="H227" s="118" t="str">
        <f t="shared" si="3"/>
        <v/>
      </c>
      <c r="I227" s="119"/>
      <c r="J227" s="119"/>
      <c r="K227" s="119"/>
      <c r="L227" s="119"/>
      <c r="M227" s="120"/>
      <c r="N227" s="26"/>
      <c r="O227" s="120"/>
      <c r="P227" s="120"/>
      <c r="Q227" s="120"/>
      <c r="R227" s="120"/>
      <c r="S227" s="120"/>
    </row>
    <row r="228" spans="1:19" x14ac:dyDescent="0.25">
      <c r="A228" s="122"/>
      <c r="B228" s="140" t="s">
        <v>858</v>
      </c>
      <c r="C228" s="61"/>
      <c r="D228" s="62"/>
      <c r="E228" s="63"/>
      <c r="F228" s="64"/>
      <c r="G228" s="170"/>
      <c r="H228" s="118" t="str">
        <f t="shared" si="3"/>
        <v/>
      </c>
      <c r="I228" s="119"/>
      <c r="J228" s="119"/>
      <c r="K228" s="119"/>
      <c r="L228" s="120"/>
      <c r="M228" s="26"/>
      <c r="N228" s="120"/>
      <c r="O228" s="120"/>
      <c r="P228" s="120"/>
      <c r="Q228" s="120"/>
      <c r="R228" s="120"/>
      <c r="S228" s="120"/>
    </row>
    <row r="229" spans="1:19" x14ac:dyDescent="0.25">
      <c r="A229" s="120"/>
      <c r="B229" s="140" t="s">
        <v>859</v>
      </c>
      <c r="C229" s="61"/>
      <c r="D229" s="62"/>
      <c r="E229" s="63"/>
      <c r="F229" s="64"/>
      <c r="G229" s="170"/>
      <c r="H229" s="118" t="str">
        <f t="shared" si="3"/>
        <v/>
      </c>
      <c r="I229" s="119"/>
      <c r="J229" s="119"/>
      <c r="K229" s="119"/>
      <c r="L229" s="119"/>
      <c r="M229" s="120"/>
      <c r="N229" s="26"/>
      <c r="O229" s="120"/>
      <c r="P229" s="120"/>
      <c r="Q229" s="120"/>
      <c r="R229" s="120"/>
      <c r="S229" s="120"/>
    </row>
    <row r="230" spans="1:19" x14ac:dyDescent="0.25">
      <c r="A230" s="120"/>
      <c r="B230" s="140" t="s">
        <v>860</v>
      </c>
      <c r="C230" s="61"/>
      <c r="D230" s="62"/>
      <c r="E230" s="63"/>
      <c r="F230" s="64"/>
      <c r="G230" s="170"/>
      <c r="H230" s="118" t="str">
        <f t="shared" si="3"/>
        <v/>
      </c>
      <c r="I230" s="119"/>
      <c r="J230" s="119"/>
      <c r="K230" s="119"/>
      <c r="L230" s="119"/>
      <c r="M230" s="120"/>
      <c r="N230" s="26"/>
      <c r="O230" s="120"/>
      <c r="P230" s="120"/>
      <c r="Q230" s="120"/>
      <c r="R230" s="120"/>
      <c r="S230" s="120"/>
    </row>
    <row r="231" spans="1:19" x14ac:dyDescent="0.25">
      <c r="A231" s="120"/>
      <c r="B231" s="140" t="s">
        <v>861</v>
      </c>
      <c r="C231" s="61"/>
      <c r="D231" s="62"/>
      <c r="E231" s="63"/>
      <c r="F231" s="64"/>
      <c r="G231" s="170"/>
      <c r="H231" s="118" t="str">
        <f t="shared" si="3"/>
        <v/>
      </c>
      <c r="I231" s="119"/>
      <c r="J231" s="119"/>
      <c r="K231" s="119"/>
      <c r="L231" s="119"/>
      <c r="M231" s="120"/>
      <c r="N231" s="26"/>
      <c r="O231" s="120"/>
      <c r="P231" s="120"/>
      <c r="Q231" s="120"/>
      <c r="R231" s="120"/>
      <c r="S231" s="120"/>
    </row>
    <row r="232" spans="1:19" x14ac:dyDescent="0.25">
      <c r="A232" s="120"/>
      <c r="B232" s="140" t="s">
        <v>862</v>
      </c>
      <c r="C232" s="61"/>
      <c r="D232" s="62"/>
      <c r="E232" s="63"/>
      <c r="F232" s="64"/>
      <c r="G232" s="170"/>
      <c r="H232" s="118" t="str">
        <f t="shared" si="3"/>
        <v/>
      </c>
      <c r="I232" s="119"/>
      <c r="J232" s="119"/>
      <c r="K232" s="119"/>
      <c r="L232" s="119"/>
      <c r="M232" s="120"/>
      <c r="N232" s="26"/>
      <c r="O232" s="120"/>
      <c r="P232" s="120"/>
      <c r="Q232" s="120"/>
      <c r="R232" s="120"/>
      <c r="S232" s="120"/>
    </row>
    <row r="233" spans="1:19" x14ac:dyDescent="0.25">
      <c r="A233" s="120"/>
      <c r="B233" s="140" t="s">
        <v>863</v>
      </c>
      <c r="C233" s="61"/>
      <c r="D233" s="62"/>
      <c r="E233" s="63"/>
      <c r="F233" s="64"/>
      <c r="G233" s="170"/>
      <c r="H233" s="118" t="str">
        <f t="shared" si="3"/>
        <v/>
      </c>
      <c r="I233" s="119"/>
      <c r="J233" s="119"/>
      <c r="K233" s="119"/>
      <c r="L233" s="119"/>
      <c r="M233" s="120"/>
      <c r="N233" s="26"/>
      <c r="O233" s="120"/>
      <c r="P233" s="120"/>
      <c r="Q233" s="120"/>
      <c r="R233" s="120"/>
      <c r="S233" s="120"/>
    </row>
    <row r="234" spans="1:19" x14ac:dyDescent="0.25">
      <c r="A234" s="120"/>
      <c r="B234" s="140" t="s">
        <v>864</v>
      </c>
      <c r="C234" s="61"/>
      <c r="D234" s="62"/>
      <c r="E234" s="63"/>
      <c r="F234" s="64"/>
      <c r="G234" s="170"/>
      <c r="H234" s="118" t="str">
        <f t="shared" si="3"/>
        <v/>
      </c>
      <c r="I234" s="119"/>
      <c r="J234" s="119"/>
      <c r="K234" s="119"/>
      <c r="L234" s="119"/>
      <c r="M234" s="120"/>
      <c r="N234" s="26"/>
      <c r="O234" s="120"/>
      <c r="P234" s="120"/>
      <c r="Q234" s="120"/>
      <c r="R234" s="120"/>
      <c r="S234" s="120"/>
    </row>
    <row r="235" spans="1:19" x14ac:dyDescent="0.25">
      <c r="A235" s="120"/>
      <c r="B235" s="140" t="s">
        <v>865</v>
      </c>
      <c r="C235" s="61"/>
      <c r="D235" s="62"/>
      <c r="E235" s="63"/>
      <c r="F235" s="64"/>
      <c r="G235" s="170"/>
      <c r="H235" s="118" t="str">
        <f t="shared" si="3"/>
        <v/>
      </c>
      <c r="I235" s="119"/>
      <c r="J235" s="119"/>
      <c r="K235" s="119"/>
      <c r="L235" s="119"/>
      <c r="M235" s="120"/>
      <c r="N235" s="26"/>
      <c r="O235" s="120"/>
      <c r="P235" s="120"/>
      <c r="Q235" s="120"/>
      <c r="R235" s="120"/>
      <c r="S235" s="120"/>
    </row>
    <row r="236" spans="1:19" x14ac:dyDescent="0.25">
      <c r="A236" s="120"/>
      <c r="B236" s="140" t="s">
        <v>866</v>
      </c>
      <c r="C236" s="61"/>
      <c r="D236" s="62"/>
      <c r="E236" s="63"/>
      <c r="F236" s="64"/>
      <c r="G236" s="170"/>
      <c r="H236" s="118" t="str">
        <f t="shared" si="3"/>
        <v/>
      </c>
      <c r="I236" s="119"/>
      <c r="J236" s="119"/>
      <c r="K236" s="119"/>
      <c r="L236" s="119"/>
      <c r="M236" s="120"/>
      <c r="N236" s="26"/>
      <c r="O236" s="120"/>
      <c r="P236" s="120"/>
      <c r="Q236" s="120"/>
      <c r="R236" s="120"/>
      <c r="S236" s="120"/>
    </row>
    <row r="237" spans="1:19" x14ac:dyDescent="0.25">
      <c r="A237" s="120"/>
      <c r="B237" s="140" t="s">
        <v>867</v>
      </c>
      <c r="C237" s="61"/>
      <c r="D237" s="62"/>
      <c r="E237" s="63"/>
      <c r="F237" s="64"/>
      <c r="G237" s="170"/>
      <c r="H237" s="118" t="str">
        <f t="shared" si="3"/>
        <v/>
      </c>
      <c r="I237" s="119"/>
      <c r="J237" s="119"/>
      <c r="K237" s="119"/>
      <c r="L237" s="119"/>
      <c r="M237" s="120"/>
      <c r="N237" s="26"/>
      <c r="O237" s="120"/>
      <c r="P237" s="120"/>
      <c r="Q237" s="120"/>
      <c r="R237" s="120"/>
      <c r="S237" s="120"/>
    </row>
    <row r="238" spans="1:19" x14ac:dyDescent="0.25">
      <c r="A238" s="120"/>
      <c r="B238" s="140" t="s">
        <v>868</v>
      </c>
      <c r="C238" s="61"/>
      <c r="D238" s="62"/>
      <c r="E238" s="63"/>
      <c r="F238" s="64"/>
      <c r="G238" s="170"/>
      <c r="H238" s="118" t="str">
        <f t="shared" si="3"/>
        <v/>
      </c>
      <c r="I238" s="119"/>
      <c r="J238" s="119"/>
      <c r="K238" s="119"/>
      <c r="L238" s="119"/>
      <c r="M238" s="120"/>
      <c r="N238" s="26"/>
      <c r="O238" s="120"/>
      <c r="P238" s="120"/>
      <c r="Q238" s="120"/>
      <c r="R238" s="120"/>
      <c r="S238" s="120"/>
    </row>
    <row r="239" spans="1:19" x14ac:dyDescent="0.25">
      <c r="A239" s="120"/>
      <c r="B239" s="140" t="s">
        <v>869</v>
      </c>
      <c r="C239" s="61"/>
      <c r="D239" s="62"/>
      <c r="E239" s="63"/>
      <c r="F239" s="64"/>
      <c r="G239" s="170"/>
      <c r="H239" s="118" t="str">
        <f t="shared" si="3"/>
        <v/>
      </c>
      <c r="I239" s="119"/>
      <c r="J239" s="119"/>
      <c r="K239" s="119"/>
      <c r="L239" s="119"/>
      <c r="M239" s="120"/>
      <c r="N239" s="26"/>
      <c r="O239" s="120"/>
      <c r="P239" s="120"/>
      <c r="Q239" s="120"/>
      <c r="R239" s="120"/>
      <c r="S239" s="120"/>
    </row>
    <row r="240" spans="1:19" x14ac:dyDescent="0.25">
      <c r="A240" s="120"/>
      <c r="B240" s="140" t="s">
        <v>870</v>
      </c>
      <c r="C240" s="61"/>
      <c r="D240" s="62"/>
      <c r="E240" s="63"/>
      <c r="F240" s="64"/>
      <c r="G240" s="170"/>
      <c r="H240" s="118" t="str">
        <f t="shared" si="3"/>
        <v/>
      </c>
      <c r="I240" s="119"/>
      <c r="J240" s="119"/>
      <c r="K240" s="119"/>
      <c r="L240" s="119"/>
      <c r="M240" s="120"/>
      <c r="N240" s="26"/>
      <c r="O240" s="120"/>
      <c r="P240" s="120"/>
      <c r="Q240" s="120"/>
      <c r="R240" s="120"/>
      <c r="S240" s="120"/>
    </row>
    <row r="241" spans="1:19" x14ac:dyDescent="0.25">
      <c r="A241" s="120"/>
      <c r="B241" s="140" t="s">
        <v>871</v>
      </c>
      <c r="C241" s="61"/>
      <c r="D241" s="62"/>
      <c r="E241" s="63"/>
      <c r="F241" s="64"/>
      <c r="G241" s="170"/>
      <c r="H241" s="118" t="str">
        <f t="shared" si="3"/>
        <v/>
      </c>
      <c r="I241" s="119"/>
      <c r="J241" s="119"/>
      <c r="K241" s="119"/>
      <c r="L241" s="119"/>
      <c r="M241" s="120"/>
      <c r="N241" s="26"/>
      <c r="O241" s="120"/>
      <c r="P241" s="120"/>
      <c r="Q241" s="120"/>
      <c r="R241" s="120"/>
      <c r="S241" s="120"/>
    </row>
    <row r="242" spans="1:19" x14ac:dyDescent="0.25">
      <c r="A242" s="120"/>
      <c r="B242" s="140" t="s">
        <v>872</v>
      </c>
      <c r="C242" s="61"/>
      <c r="D242" s="62"/>
      <c r="E242" s="63"/>
      <c r="F242" s="64"/>
      <c r="G242" s="170"/>
      <c r="H242" s="118" t="str">
        <f t="shared" si="3"/>
        <v/>
      </c>
      <c r="I242" s="119"/>
      <c r="J242" s="119"/>
      <c r="K242" s="119"/>
      <c r="L242" s="119"/>
      <c r="M242" s="120"/>
      <c r="N242" s="26"/>
      <c r="O242" s="120"/>
      <c r="P242" s="120"/>
      <c r="Q242" s="120"/>
      <c r="R242" s="120"/>
      <c r="S242" s="120"/>
    </row>
    <row r="243" spans="1:19" x14ac:dyDescent="0.25">
      <c r="A243" s="120"/>
      <c r="B243" s="140" t="s">
        <v>873</v>
      </c>
      <c r="C243" s="61"/>
      <c r="D243" s="62"/>
      <c r="E243" s="63"/>
      <c r="F243" s="64"/>
      <c r="G243" s="170"/>
      <c r="H243" s="118" t="str">
        <f t="shared" si="3"/>
        <v/>
      </c>
      <c r="I243" s="119"/>
      <c r="J243" s="119"/>
      <c r="K243" s="119"/>
      <c r="L243" s="119"/>
      <c r="M243" s="120"/>
      <c r="N243" s="26"/>
      <c r="O243" s="120"/>
      <c r="P243" s="120"/>
      <c r="Q243" s="120"/>
      <c r="R243" s="120"/>
      <c r="S243" s="120"/>
    </row>
    <row r="244" spans="1:19" x14ac:dyDescent="0.25">
      <c r="A244" s="120"/>
      <c r="B244" s="140" t="s">
        <v>874</v>
      </c>
      <c r="C244" s="61"/>
      <c r="D244" s="62"/>
      <c r="E244" s="63"/>
      <c r="F244" s="64"/>
      <c r="G244" s="170"/>
      <c r="H244" s="118" t="str">
        <f t="shared" si="3"/>
        <v/>
      </c>
      <c r="I244" s="119"/>
      <c r="J244" s="119"/>
      <c r="K244" s="119"/>
      <c r="L244" s="119"/>
      <c r="M244" s="120"/>
      <c r="N244" s="26"/>
      <c r="O244" s="120"/>
      <c r="P244" s="120"/>
      <c r="Q244" s="120"/>
      <c r="R244" s="120"/>
      <c r="S244" s="120"/>
    </row>
    <row r="245" spans="1:19" x14ac:dyDescent="0.25">
      <c r="A245" s="120"/>
      <c r="B245" s="140" t="s">
        <v>875</v>
      </c>
      <c r="C245" s="61"/>
      <c r="D245" s="62"/>
      <c r="E245" s="63"/>
      <c r="F245" s="64"/>
      <c r="G245" s="170"/>
      <c r="H245" s="118" t="str">
        <f t="shared" si="3"/>
        <v/>
      </c>
      <c r="I245" s="119"/>
      <c r="J245" s="119"/>
      <c r="K245" s="119"/>
      <c r="L245" s="119"/>
      <c r="M245" s="120"/>
      <c r="N245" s="26"/>
      <c r="O245" s="120"/>
      <c r="P245" s="120"/>
      <c r="Q245" s="120"/>
      <c r="R245" s="120"/>
      <c r="S245" s="120"/>
    </row>
    <row r="246" spans="1:19" x14ac:dyDescent="0.25">
      <c r="A246" s="120"/>
      <c r="B246" s="140" t="s">
        <v>876</v>
      </c>
      <c r="C246" s="61"/>
      <c r="D246" s="62"/>
      <c r="E246" s="63"/>
      <c r="F246" s="64"/>
      <c r="G246" s="170"/>
      <c r="H246" s="118" t="str">
        <f t="shared" si="3"/>
        <v/>
      </c>
      <c r="I246" s="119"/>
      <c r="J246" s="119"/>
      <c r="K246" s="119"/>
      <c r="L246" s="119"/>
      <c r="M246" s="120"/>
      <c r="N246" s="26"/>
      <c r="O246" s="120"/>
      <c r="P246" s="120"/>
      <c r="Q246" s="120"/>
      <c r="R246" s="120"/>
      <c r="S246" s="120"/>
    </row>
    <row r="247" spans="1:19" x14ac:dyDescent="0.25">
      <c r="A247" s="120"/>
      <c r="B247" s="140" t="s">
        <v>877</v>
      </c>
      <c r="C247" s="61"/>
      <c r="D247" s="62"/>
      <c r="E247" s="63"/>
      <c r="F247" s="64"/>
      <c r="G247" s="170"/>
      <c r="H247" s="118" t="str">
        <f t="shared" si="3"/>
        <v/>
      </c>
      <c r="I247" s="119"/>
      <c r="J247" s="119"/>
      <c r="K247" s="119"/>
      <c r="L247" s="119"/>
      <c r="M247" s="120"/>
      <c r="N247" s="26"/>
      <c r="O247" s="120"/>
      <c r="P247" s="120"/>
      <c r="Q247" s="120"/>
      <c r="R247" s="120"/>
      <c r="S247" s="120"/>
    </row>
    <row r="248" spans="1:19" x14ac:dyDescent="0.25">
      <c r="A248" s="120"/>
      <c r="B248" s="140" t="s">
        <v>878</v>
      </c>
      <c r="C248" s="61"/>
      <c r="D248" s="62"/>
      <c r="E248" s="63"/>
      <c r="F248" s="64"/>
      <c r="G248" s="170"/>
      <c r="H248" s="118" t="str">
        <f t="shared" si="3"/>
        <v/>
      </c>
      <c r="I248" s="119"/>
      <c r="J248" s="119"/>
      <c r="K248" s="119"/>
      <c r="L248" s="119"/>
      <c r="M248" s="120"/>
      <c r="N248" s="26"/>
      <c r="O248" s="120"/>
      <c r="P248" s="120"/>
      <c r="Q248" s="120"/>
      <c r="R248" s="120"/>
      <c r="S248" s="120"/>
    </row>
    <row r="249" spans="1:19" x14ac:dyDescent="0.25">
      <c r="A249" s="120"/>
      <c r="B249" s="140" t="s">
        <v>879</v>
      </c>
      <c r="C249" s="61"/>
      <c r="D249" s="62"/>
      <c r="E249" s="63"/>
      <c r="F249" s="64"/>
      <c r="G249" s="170"/>
      <c r="H249" s="118" t="str">
        <f t="shared" si="3"/>
        <v/>
      </c>
      <c r="I249" s="119"/>
      <c r="J249" s="119"/>
      <c r="K249" s="119"/>
      <c r="L249" s="119"/>
      <c r="M249" s="120"/>
      <c r="N249" s="26"/>
      <c r="O249" s="120"/>
      <c r="P249" s="120"/>
      <c r="Q249" s="120"/>
      <c r="R249" s="120"/>
      <c r="S249" s="120"/>
    </row>
    <row r="250" spans="1:19" x14ac:dyDescent="0.25">
      <c r="A250" s="120"/>
      <c r="B250" s="140" t="s">
        <v>880</v>
      </c>
      <c r="C250" s="61"/>
      <c r="D250" s="62"/>
      <c r="E250" s="63"/>
      <c r="F250" s="64"/>
      <c r="G250" s="170"/>
      <c r="H250" s="118" t="str">
        <f t="shared" si="3"/>
        <v/>
      </c>
      <c r="I250" s="119"/>
      <c r="J250" s="119"/>
      <c r="K250" s="119"/>
      <c r="L250" s="119"/>
      <c r="M250" s="120"/>
      <c r="N250" s="26"/>
      <c r="O250" s="120"/>
      <c r="P250" s="120"/>
      <c r="Q250" s="120"/>
      <c r="R250" s="120"/>
      <c r="S250" s="120"/>
    </row>
    <row r="251" spans="1:19" x14ac:dyDescent="0.25">
      <c r="A251" s="120"/>
      <c r="B251" s="140" t="s">
        <v>881</v>
      </c>
      <c r="C251" s="61"/>
      <c r="D251" s="62"/>
      <c r="E251" s="63"/>
      <c r="F251" s="64"/>
      <c r="G251" s="170"/>
      <c r="H251" s="118" t="str">
        <f t="shared" si="3"/>
        <v/>
      </c>
      <c r="I251" s="119"/>
      <c r="J251" s="119"/>
      <c r="K251" s="119"/>
      <c r="L251" s="119"/>
      <c r="M251" s="120"/>
      <c r="N251" s="26"/>
      <c r="O251" s="120"/>
      <c r="P251" s="120"/>
      <c r="Q251" s="120"/>
      <c r="R251" s="120"/>
      <c r="S251" s="120"/>
    </row>
    <row r="252" spans="1:19" x14ac:dyDescent="0.25">
      <c r="A252" s="120"/>
      <c r="B252" s="140" t="s">
        <v>882</v>
      </c>
      <c r="C252" s="61"/>
      <c r="D252" s="62"/>
      <c r="E252" s="63"/>
      <c r="F252" s="64"/>
      <c r="G252" s="170"/>
      <c r="H252" s="118" t="str">
        <f t="shared" si="3"/>
        <v/>
      </c>
      <c r="I252" s="119"/>
      <c r="J252" s="119"/>
      <c r="K252" s="119"/>
      <c r="L252" s="119"/>
      <c r="M252" s="120"/>
      <c r="N252" s="26"/>
      <c r="O252" s="120"/>
      <c r="P252" s="120"/>
      <c r="Q252" s="120"/>
      <c r="R252" s="120"/>
      <c r="S252" s="120"/>
    </row>
    <row r="253" spans="1:19" x14ac:dyDescent="0.25">
      <c r="A253" s="120"/>
      <c r="B253" s="140" t="s">
        <v>883</v>
      </c>
      <c r="C253" s="61"/>
      <c r="D253" s="62"/>
      <c r="E253" s="63"/>
      <c r="F253" s="64"/>
      <c r="G253" s="170"/>
      <c r="H253" s="118" t="str">
        <f t="shared" si="3"/>
        <v/>
      </c>
      <c r="I253" s="119"/>
      <c r="J253" s="119"/>
      <c r="K253" s="119"/>
      <c r="L253" s="119"/>
      <c r="M253" s="120"/>
      <c r="N253" s="26"/>
      <c r="O253" s="120"/>
      <c r="P253" s="120"/>
      <c r="Q253" s="120"/>
      <c r="R253" s="120"/>
      <c r="S253" s="120"/>
    </row>
    <row r="254" spans="1:19" x14ac:dyDescent="0.25">
      <c r="A254" s="120"/>
      <c r="B254" s="140" t="s">
        <v>884</v>
      </c>
      <c r="C254" s="61"/>
      <c r="D254" s="62"/>
      <c r="E254" s="63"/>
      <c r="F254" s="64"/>
      <c r="G254" s="170"/>
      <c r="H254" s="118" t="str">
        <f t="shared" si="3"/>
        <v/>
      </c>
      <c r="I254" s="119"/>
      <c r="J254" s="119"/>
      <c r="K254" s="119"/>
      <c r="L254" s="119"/>
      <c r="M254" s="120"/>
      <c r="N254" s="26"/>
      <c r="O254" s="120"/>
      <c r="P254" s="120"/>
      <c r="Q254" s="120"/>
      <c r="R254" s="120"/>
      <c r="S254" s="120"/>
    </row>
    <row r="255" spans="1:19" x14ac:dyDescent="0.25">
      <c r="A255" s="120"/>
      <c r="B255" s="140" t="s">
        <v>885</v>
      </c>
      <c r="C255" s="61"/>
      <c r="D255" s="62"/>
      <c r="E255" s="63"/>
      <c r="F255" s="64"/>
      <c r="G255" s="170"/>
      <c r="H255" s="118" t="str">
        <f t="shared" si="3"/>
        <v/>
      </c>
      <c r="I255" s="119"/>
      <c r="J255" s="119"/>
      <c r="K255" s="119"/>
      <c r="L255" s="119"/>
      <c r="M255" s="120"/>
      <c r="N255" s="26"/>
      <c r="O255" s="120"/>
      <c r="P255" s="120"/>
      <c r="Q255" s="120"/>
      <c r="R255" s="120"/>
      <c r="S255" s="120"/>
    </row>
    <row r="256" spans="1:19" x14ac:dyDescent="0.25">
      <c r="A256" s="120"/>
      <c r="B256" s="140" t="s">
        <v>886</v>
      </c>
      <c r="C256" s="61"/>
      <c r="D256" s="62"/>
      <c r="E256" s="63"/>
      <c r="F256" s="64"/>
      <c r="G256" s="170"/>
      <c r="H256" s="118" t="str">
        <f t="shared" si="3"/>
        <v/>
      </c>
      <c r="I256" s="119"/>
      <c r="J256" s="119"/>
      <c r="K256" s="119"/>
      <c r="L256" s="119"/>
      <c r="M256" s="120"/>
      <c r="N256" s="26"/>
      <c r="O256" s="120"/>
      <c r="P256" s="120"/>
      <c r="Q256" s="120"/>
      <c r="R256" s="120"/>
      <c r="S256" s="120"/>
    </row>
    <row r="257" spans="1:19" x14ac:dyDescent="0.25">
      <c r="A257" s="120"/>
      <c r="B257" s="140" t="s">
        <v>887</v>
      </c>
      <c r="C257" s="61"/>
      <c r="D257" s="62"/>
      <c r="E257" s="63"/>
      <c r="F257" s="64"/>
      <c r="G257" s="170"/>
      <c r="H257" s="118" t="str">
        <f t="shared" si="3"/>
        <v/>
      </c>
      <c r="I257" s="119"/>
      <c r="J257" s="119"/>
      <c r="K257" s="119"/>
      <c r="L257" s="119"/>
      <c r="M257" s="120"/>
      <c r="N257" s="26"/>
      <c r="O257" s="120"/>
      <c r="P257" s="120"/>
      <c r="Q257" s="120"/>
      <c r="R257" s="120"/>
      <c r="S257" s="120"/>
    </row>
    <row r="258" spans="1:19" x14ac:dyDescent="0.25">
      <c r="A258" s="120"/>
      <c r="B258" s="140" t="s">
        <v>888</v>
      </c>
      <c r="C258" s="61"/>
      <c r="D258" s="62"/>
      <c r="E258" s="63"/>
      <c r="F258" s="64"/>
      <c r="G258" s="170"/>
      <c r="H258" s="118" t="str">
        <f t="shared" si="3"/>
        <v/>
      </c>
      <c r="I258" s="119"/>
      <c r="J258" s="119"/>
      <c r="K258" s="119"/>
      <c r="L258" s="119"/>
      <c r="M258" s="120"/>
      <c r="N258" s="26"/>
      <c r="O258" s="120"/>
      <c r="P258" s="120"/>
      <c r="Q258" s="120"/>
      <c r="R258" s="120"/>
      <c r="S258" s="120"/>
    </row>
    <row r="259" spans="1:19" x14ac:dyDescent="0.25">
      <c r="A259" s="120"/>
      <c r="B259" s="140" t="s">
        <v>889</v>
      </c>
      <c r="C259" s="61"/>
      <c r="D259" s="62"/>
      <c r="E259" s="63"/>
      <c r="F259" s="64"/>
      <c r="G259" s="170"/>
      <c r="H259" s="118" t="str">
        <f t="shared" si="3"/>
        <v/>
      </c>
      <c r="I259" s="119"/>
      <c r="J259" s="119"/>
      <c r="K259" s="119"/>
      <c r="L259" s="119"/>
      <c r="M259" s="120"/>
      <c r="N259" s="26"/>
      <c r="O259" s="120"/>
      <c r="P259" s="120"/>
      <c r="Q259" s="120"/>
      <c r="R259" s="120"/>
      <c r="S259" s="120"/>
    </row>
    <row r="260" spans="1:19" x14ac:dyDescent="0.25">
      <c r="A260" s="120"/>
      <c r="B260" s="140" t="s">
        <v>890</v>
      </c>
      <c r="C260" s="61"/>
      <c r="D260" s="62"/>
      <c r="E260" s="63"/>
      <c r="F260" s="64"/>
      <c r="G260" s="170"/>
      <c r="H260" s="118" t="str">
        <f t="shared" si="3"/>
        <v/>
      </c>
      <c r="I260" s="119"/>
      <c r="J260" s="119"/>
      <c r="K260" s="119"/>
      <c r="L260" s="119"/>
      <c r="M260" s="120"/>
      <c r="N260" s="26"/>
      <c r="O260" s="120"/>
      <c r="P260" s="120"/>
      <c r="Q260" s="120"/>
      <c r="R260" s="120"/>
      <c r="S260" s="120"/>
    </row>
    <row r="261" spans="1:19" x14ac:dyDescent="0.25">
      <c r="A261" s="120"/>
      <c r="B261" s="140" t="s">
        <v>891</v>
      </c>
      <c r="C261" s="61"/>
      <c r="D261" s="62"/>
      <c r="E261" s="63"/>
      <c r="F261" s="64"/>
      <c r="G261" s="170"/>
      <c r="H261" s="118" t="str">
        <f t="shared" si="3"/>
        <v/>
      </c>
      <c r="I261" s="119"/>
      <c r="J261" s="119"/>
      <c r="K261" s="119"/>
      <c r="L261" s="119"/>
      <c r="M261" s="120"/>
      <c r="N261" s="26"/>
      <c r="O261" s="120"/>
      <c r="P261" s="120"/>
      <c r="Q261" s="120"/>
      <c r="R261" s="120"/>
      <c r="S261" s="120"/>
    </row>
    <row r="262" spans="1:19" x14ac:dyDescent="0.25">
      <c r="A262" s="120"/>
      <c r="B262" s="140" t="s">
        <v>892</v>
      </c>
      <c r="C262" s="61"/>
      <c r="D262" s="62"/>
      <c r="E262" s="63"/>
      <c r="F262" s="64"/>
      <c r="G262" s="170"/>
      <c r="H262" s="118" t="str">
        <f t="shared" si="3"/>
        <v/>
      </c>
      <c r="I262" s="119"/>
      <c r="J262" s="119"/>
      <c r="K262" s="119"/>
      <c r="L262" s="119"/>
      <c r="M262" s="120"/>
      <c r="N262" s="26"/>
      <c r="O262" s="120"/>
      <c r="P262" s="120"/>
      <c r="Q262" s="120"/>
      <c r="R262" s="120"/>
      <c r="S262" s="120"/>
    </row>
    <row r="263" spans="1:19" x14ac:dyDescent="0.25">
      <c r="A263" s="120"/>
      <c r="B263" s="140" t="s">
        <v>893</v>
      </c>
      <c r="C263" s="61"/>
      <c r="D263" s="62"/>
      <c r="E263" s="63"/>
      <c r="F263" s="64"/>
      <c r="G263" s="170"/>
      <c r="H263" s="118" t="str">
        <f t="shared" si="3"/>
        <v/>
      </c>
      <c r="I263" s="119"/>
      <c r="J263" s="119"/>
      <c r="K263" s="119"/>
      <c r="L263" s="119"/>
      <c r="M263" s="120"/>
      <c r="N263" s="26"/>
      <c r="O263" s="120"/>
      <c r="P263" s="120"/>
      <c r="Q263" s="120"/>
      <c r="R263" s="120"/>
      <c r="S263" s="120"/>
    </row>
    <row r="264" spans="1:19" x14ac:dyDescent="0.25">
      <c r="A264" s="120"/>
      <c r="B264" s="140" t="s">
        <v>894</v>
      </c>
      <c r="C264" s="61"/>
      <c r="D264" s="62"/>
      <c r="E264" s="63"/>
      <c r="F264" s="64"/>
      <c r="G264" s="170"/>
      <c r="H264" s="118" t="str">
        <f t="shared" si="3"/>
        <v/>
      </c>
      <c r="I264" s="119"/>
      <c r="J264" s="119"/>
      <c r="K264" s="119"/>
      <c r="L264" s="119"/>
      <c r="M264" s="120"/>
      <c r="N264" s="26"/>
      <c r="O264" s="120"/>
      <c r="P264" s="120"/>
      <c r="Q264" s="120"/>
    </row>
    <row r="265" spans="1:19" x14ac:dyDescent="0.25">
      <c r="A265" s="120"/>
      <c r="B265" s="140" t="s">
        <v>895</v>
      </c>
      <c r="C265" s="61"/>
      <c r="D265" s="62"/>
      <c r="E265" s="63"/>
      <c r="F265" s="64"/>
      <c r="G265" s="170"/>
      <c r="H265" s="118" t="str">
        <f t="shared" si="3"/>
        <v/>
      </c>
      <c r="I265" s="119"/>
      <c r="J265" s="119"/>
      <c r="K265" s="119"/>
      <c r="L265" s="119"/>
      <c r="M265" s="120"/>
      <c r="N265" s="26"/>
      <c r="O265" s="120"/>
      <c r="P265" s="120"/>
      <c r="Q265" s="120"/>
    </row>
    <row r="266" spans="1:19" x14ac:dyDescent="0.25">
      <c r="A266" s="120"/>
      <c r="B266" s="140" t="s">
        <v>896</v>
      </c>
      <c r="C266" s="61"/>
      <c r="D266" s="62"/>
      <c r="E266" s="63"/>
      <c r="F266" s="64"/>
      <c r="G266" s="170"/>
      <c r="H266" s="118" t="str">
        <f t="shared" si="3"/>
        <v/>
      </c>
      <c r="I266" s="119"/>
      <c r="J266" s="119"/>
      <c r="K266" s="119"/>
      <c r="L266" s="119"/>
      <c r="M266" s="120"/>
      <c r="N266" s="26"/>
      <c r="O266" s="120"/>
      <c r="P266" s="120"/>
      <c r="Q266" s="120"/>
    </row>
    <row r="267" spans="1:19" x14ac:dyDescent="0.25">
      <c r="A267" s="120"/>
      <c r="B267" s="140" t="s">
        <v>897</v>
      </c>
      <c r="C267" s="61"/>
      <c r="D267" s="62"/>
      <c r="E267" s="63"/>
      <c r="F267" s="64"/>
      <c r="G267" s="170"/>
      <c r="H267" s="118" t="str">
        <f t="shared" si="3"/>
        <v/>
      </c>
      <c r="I267" s="119"/>
      <c r="J267" s="119"/>
      <c r="K267" s="119"/>
      <c r="L267" s="119"/>
      <c r="M267" s="120"/>
      <c r="N267" s="26"/>
      <c r="O267" s="120"/>
      <c r="P267" s="120"/>
      <c r="Q267" s="120"/>
    </row>
    <row r="268" spans="1:19" x14ac:dyDescent="0.25">
      <c r="A268" s="120"/>
      <c r="B268" s="140" t="s">
        <v>898</v>
      </c>
      <c r="C268" s="61"/>
      <c r="D268" s="62"/>
      <c r="E268" s="63"/>
      <c r="F268" s="64"/>
      <c r="G268" s="170"/>
      <c r="H268" s="118" t="str">
        <f t="shared" si="3"/>
        <v/>
      </c>
      <c r="I268" s="119"/>
      <c r="J268" s="119"/>
      <c r="K268" s="119"/>
      <c r="L268" s="119"/>
      <c r="M268" s="120"/>
      <c r="N268" s="26"/>
      <c r="O268" s="120"/>
      <c r="P268" s="120"/>
      <c r="Q268" s="120"/>
    </row>
    <row r="269" spans="1:19" x14ac:dyDescent="0.25">
      <c r="A269" s="120"/>
      <c r="B269" s="140" t="s">
        <v>899</v>
      </c>
      <c r="C269" s="61"/>
      <c r="D269" s="62"/>
      <c r="E269" s="63"/>
      <c r="F269" s="64"/>
      <c r="G269" s="170"/>
      <c r="H269" s="118" t="str">
        <f t="shared" si="3"/>
        <v/>
      </c>
      <c r="I269" s="119"/>
      <c r="J269" s="119"/>
      <c r="K269" s="119"/>
      <c r="L269" s="119"/>
      <c r="M269" s="120"/>
      <c r="N269" s="26"/>
      <c r="O269" s="120"/>
      <c r="P269" s="120"/>
      <c r="Q269" s="120"/>
    </row>
    <row r="270" spans="1:19" x14ac:dyDescent="0.25">
      <c r="A270" s="120"/>
      <c r="B270" s="140" t="s">
        <v>900</v>
      </c>
      <c r="C270" s="61"/>
      <c r="D270" s="62"/>
      <c r="E270" s="63"/>
      <c r="F270" s="64"/>
      <c r="G270" s="170"/>
      <c r="H270" s="118" t="str">
        <f t="shared" ref="H270:H312" si="4">IF(AND($C270&lt;&gt;"",OR(LEN(TRIM($D270))=0,LEN(TRIM($E270))=0,LEN(TRIM($F270))=0,$G270&lt;0.01)),"  Blank field(s) detected!  If Bill of Materials, supply full breakdown seperately!","")</f>
        <v/>
      </c>
      <c r="I270" s="119"/>
      <c r="J270" s="119"/>
      <c r="K270" s="119"/>
      <c r="L270" s="119"/>
      <c r="M270" s="120"/>
      <c r="N270" s="26"/>
      <c r="O270" s="120"/>
      <c r="P270" s="120"/>
      <c r="Q270" s="120"/>
    </row>
    <row r="271" spans="1:19" x14ac:dyDescent="0.25">
      <c r="A271" s="120"/>
      <c r="B271" s="140" t="s">
        <v>901</v>
      </c>
      <c r="C271" s="61"/>
      <c r="D271" s="62"/>
      <c r="E271" s="63"/>
      <c r="F271" s="64"/>
      <c r="G271" s="170"/>
      <c r="H271" s="118" t="str">
        <f t="shared" si="4"/>
        <v/>
      </c>
      <c r="I271" s="119"/>
      <c r="J271" s="119"/>
      <c r="K271" s="119"/>
      <c r="L271" s="119"/>
      <c r="M271" s="120"/>
      <c r="N271" s="26"/>
      <c r="O271" s="120"/>
      <c r="P271" s="120"/>
      <c r="Q271" s="120"/>
    </row>
    <row r="272" spans="1:19" x14ac:dyDescent="0.25">
      <c r="A272" s="120"/>
      <c r="B272" s="140" t="s">
        <v>902</v>
      </c>
      <c r="C272" s="61"/>
      <c r="D272" s="62"/>
      <c r="E272" s="63"/>
      <c r="F272" s="64"/>
      <c r="G272" s="170"/>
      <c r="H272" s="118" t="str">
        <f t="shared" si="4"/>
        <v/>
      </c>
      <c r="I272" s="119"/>
      <c r="J272" s="119"/>
      <c r="K272" s="119"/>
      <c r="L272" s="119"/>
      <c r="M272" s="120"/>
      <c r="N272" s="26"/>
      <c r="O272" s="120"/>
      <c r="P272" s="120"/>
      <c r="Q272" s="120"/>
    </row>
    <row r="273" spans="1:19" s="123" customFormat="1" ht="15" customHeight="1" x14ac:dyDescent="0.25">
      <c r="A273" s="120"/>
      <c r="B273" s="140" t="s">
        <v>903</v>
      </c>
      <c r="C273" s="61"/>
      <c r="D273" s="62"/>
      <c r="E273" s="63"/>
      <c r="F273" s="64"/>
      <c r="G273" s="170"/>
      <c r="H273" s="118" t="str">
        <f t="shared" si="4"/>
        <v/>
      </c>
      <c r="I273" s="119"/>
      <c r="J273" s="119"/>
      <c r="K273" s="119"/>
      <c r="L273" s="119"/>
      <c r="M273" s="120"/>
      <c r="N273" s="26"/>
      <c r="O273" s="120"/>
      <c r="P273" s="120"/>
      <c r="Q273" s="120"/>
      <c r="R273" s="35"/>
      <c r="S273" s="35"/>
    </row>
    <row r="274" spans="1:19" s="123" customFormat="1" ht="15" customHeight="1" x14ac:dyDescent="0.25">
      <c r="A274" s="120"/>
      <c r="B274" s="140" t="s">
        <v>904</v>
      </c>
      <c r="C274" s="61"/>
      <c r="D274" s="62"/>
      <c r="E274" s="63"/>
      <c r="F274" s="64"/>
      <c r="G274" s="170"/>
      <c r="H274" s="118" t="str">
        <f t="shared" si="4"/>
        <v/>
      </c>
      <c r="I274" s="119"/>
      <c r="J274" s="119"/>
      <c r="K274" s="119"/>
      <c r="L274" s="119"/>
      <c r="M274" s="120"/>
      <c r="N274" s="26"/>
      <c r="O274" s="120"/>
      <c r="P274" s="120"/>
      <c r="Q274" s="120"/>
      <c r="R274" s="35"/>
      <c r="S274" s="35"/>
    </row>
    <row r="275" spans="1:19" s="141" customFormat="1" ht="15" customHeight="1" x14ac:dyDescent="0.25">
      <c r="A275" s="120"/>
      <c r="B275" s="140" t="s">
        <v>905</v>
      </c>
      <c r="C275" s="61"/>
      <c r="D275" s="62"/>
      <c r="E275" s="63"/>
      <c r="F275" s="64"/>
      <c r="G275" s="170"/>
      <c r="H275" s="118" t="str">
        <f t="shared" si="4"/>
        <v/>
      </c>
      <c r="I275" s="119"/>
      <c r="J275" s="119"/>
      <c r="K275" s="119"/>
      <c r="L275" s="119"/>
      <c r="M275" s="120"/>
      <c r="N275" s="26"/>
      <c r="O275" s="120"/>
      <c r="P275" s="120"/>
      <c r="Q275" s="120"/>
      <c r="R275" s="35"/>
      <c r="S275" s="35"/>
    </row>
    <row r="276" spans="1:19" s="141" customFormat="1" ht="15" customHeight="1" x14ac:dyDescent="0.25">
      <c r="A276" s="120"/>
      <c r="B276" s="140" t="s">
        <v>906</v>
      </c>
      <c r="C276" s="61"/>
      <c r="D276" s="62"/>
      <c r="E276" s="63"/>
      <c r="F276" s="64"/>
      <c r="G276" s="170"/>
      <c r="H276" s="118" t="str">
        <f t="shared" si="4"/>
        <v/>
      </c>
      <c r="I276" s="119"/>
      <c r="J276" s="119"/>
      <c r="K276" s="119"/>
      <c r="L276" s="119"/>
      <c r="M276" s="120"/>
      <c r="N276" s="26"/>
      <c r="O276" s="120"/>
      <c r="P276" s="120"/>
      <c r="Q276" s="120"/>
      <c r="R276" s="35"/>
      <c r="S276" s="35"/>
    </row>
    <row r="277" spans="1:19" s="142" customFormat="1" x14ac:dyDescent="0.25">
      <c r="A277" s="122"/>
      <c r="B277" s="140" t="s">
        <v>907</v>
      </c>
      <c r="C277" s="61"/>
      <c r="D277" s="62"/>
      <c r="E277" s="63"/>
      <c r="F277" s="64"/>
      <c r="G277" s="170"/>
      <c r="H277" s="118" t="str">
        <f t="shared" si="4"/>
        <v/>
      </c>
      <c r="I277" s="119"/>
      <c r="J277" s="119"/>
      <c r="K277" s="119"/>
      <c r="L277" s="120"/>
      <c r="M277" s="26"/>
      <c r="N277" s="120"/>
      <c r="O277" s="120"/>
      <c r="P277" s="120"/>
      <c r="Q277" s="120"/>
      <c r="R277" s="35"/>
      <c r="S277" s="35"/>
    </row>
    <row r="278" spans="1:19" s="120" customFormat="1" x14ac:dyDescent="0.25">
      <c r="B278" s="140" t="s">
        <v>908</v>
      </c>
      <c r="C278" s="61"/>
      <c r="D278" s="62"/>
      <c r="E278" s="63"/>
      <c r="F278" s="64"/>
      <c r="G278" s="170"/>
      <c r="H278" s="118" t="str">
        <f t="shared" si="4"/>
        <v/>
      </c>
      <c r="I278" s="119"/>
      <c r="J278" s="119"/>
      <c r="K278" s="119"/>
      <c r="L278" s="119"/>
      <c r="N278" s="26"/>
      <c r="R278" s="35"/>
      <c r="S278" s="35"/>
    </row>
    <row r="279" spans="1:19" s="120" customFormat="1" x14ac:dyDescent="0.25">
      <c r="B279" s="140" t="s">
        <v>909</v>
      </c>
      <c r="C279" s="61"/>
      <c r="D279" s="62"/>
      <c r="E279" s="63"/>
      <c r="F279" s="64"/>
      <c r="G279" s="170"/>
      <c r="H279" s="118" t="str">
        <f t="shared" si="4"/>
        <v/>
      </c>
      <c r="I279" s="119"/>
      <c r="J279" s="119"/>
      <c r="K279" s="119"/>
      <c r="L279" s="119"/>
      <c r="N279" s="26"/>
      <c r="R279" s="35"/>
      <c r="S279" s="35"/>
    </row>
    <row r="280" spans="1:19" s="120" customFormat="1" x14ac:dyDescent="0.25">
      <c r="B280" s="140" t="s">
        <v>910</v>
      </c>
      <c r="C280" s="61"/>
      <c r="D280" s="62"/>
      <c r="E280" s="63"/>
      <c r="F280" s="64"/>
      <c r="G280" s="170"/>
      <c r="H280" s="118" t="str">
        <f t="shared" si="4"/>
        <v/>
      </c>
      <c r="I280" s="119"/>
      <c r="J280" s="119"/>
      <c r="K280" s="119"/>
      <c r="L280" s="119"/>
      <c r="N280" s="26"/>
      <c r="R280" s="35"/>
      <c r="S280" s="35"/>
    </row>
    <row r="281" spans="1:19" s="120" customFormat="1" x14ac:dyDescent="0.25">
      <c r="B281" s="140" t="s">
        <v>911</v>
      </c>
      <c r="C281" s="61"/>
      <c r="D281" s="62"/>
      <c r="E281" s="63"/>
      <c r="F281" s="64"/>
      <c r="G281" s="170"/>
      <c r="H281" s="118" t="str">
        <f t="shared" si="4"/>
        <v/>
      </c>
      <c r="I281" s="119"/>
      <c r="J281" s="119"/>
      <c r="K281" s="119"/>
      <c r="L281" s="119"/>
      <c r="N281" s="26"/>
      <c r="R281" s="35"/>
      <c r="S281" s="35"/>
    </row>
    <row r="282" spans="1:19" s="120" customFormat="1" x14ac:dyDescent="0.25">
      <c r="B282" s="140" t="s">
        <v>912</v>
      </c>
      <c r="C282" s="61"/>
      <c r="D282" s="62"/>
      <c r="E282" s="63"/>
      <c r="F282" s="64"/>
      <c r="G282" s="170"/>
      <c r="H282" s="118" t="str">
        <f t="shared" si="4"/>
        <v/>
      </c>
      <c r="I282" s="119"/>
      <c r="J282" s="119"/>
      <c r="K282" s="119"/>
      <c r="L282" s="119"/>
      <c r="N282" s="26"/>
      <c r="R282" s="35"/>
      <c r="S282" s="35"/>
    </row>
    <row r="283" spans="1:19" s="120" customFormat="1" x14ac:dyDescent="0.25">
      <c r="B283" s="140" t="s">
        <v>913</v>
      </c>
      <c r="C283" s="61"/>
      <c r="D283" s="62"/>
      <c r="E283" s="63"/>
      <c r="F283" s="64"/>
      <c r="G283" s="170"/>
      <c r="H283" s="118" t="str">
        <f t="shared" si="4"/>
        <v/>
      </c>
      <c r="I283" s="119"/>
      <c r="J283" s="119"/>
      <c r="K283" s="119"/>
      <c r="L283" s="119"/>
      <c r="N283" s="26"/>
      <c r="R283" s="35"/>
      <c r="S283" s="35"/>
    </row>
    <row r="284" spans="1:19" s="120" customFormat="1" x14ac:dyDescent="0.25">
      <c r="B284" s="140" t="s">
        <v>914</v>
      </c>
      <c r="C284" s="61"/>
      <c r="D284" s="62"/>
      <c r="E284" s="63"/>
      <c r="F284" s="64"/>
      <c r="G284" s="170"/>
      <c r="H284" s="118" t="str">
        <f t="shared" si="4"/>
        <v/>
      </c>
      <c r="I284" s="119"/>
      <c r="J284" s="119"/>
      <c r="K284" s="119"/>
      <c r="L284" s="119"/>
      <c r="N284" s="26"/>
      <c r="R284" s="35"/>
      <c r="S284" s="35"/>
    </row>
    <row r="285" spans="1:19" s="120" customFormat="1" x14ac:dyDescent="0.25">
      <c r="B285" s="140" t="s">
        <v>915</v>
      </c>
      <c r="C285" s="61"/>
      <c r="D285" s="62"/>
      <c r="E285" s="63"/>
      <c r="F285" s="64"/>
      <c r="G285" s="170"/>
      <c r="H285" s="118" t="str">
        <f t="shared" si="4"/>
        <v/>
      </c>
      <c r="I285" s="119"/>
      <c r="J285" s="119"/>
      <c r="K285" s="119"/>
      <c r="L285" s="119"/>
      <c r="N285" s="26"/>
      <c r="R285" s="35"/>
      <c r="S285" s="35"/>
    </row>
    <row r="286" spans="1:19" s="120" customFormat="1" x14ac:dyDescent="0.25">
      <c r="B286" s="140" t="s">
        <v>916</v>
      </c>
      <c r="C286" s="61"/>
      <c r="D286" s="62"/>
      <c r="E286" s="63"/>
      <c r="F286" s="64"/>
      <c r="G286" s="170"/>
      <c r="H286" s="118" t="str">
        <f t="shared" si="4"/>
        <v/>
      </c>
      <c r="I286" s="119"/>
      <c r="J286" s="119"/>
      <c r="K286" s="119"/>
      <c r="L286" s="119"/>
      <c r="N286" s="26"/>
      <c r="R286" s="35"/>
      <c r="S286" s="35"/>
    </row>
    <row r="287" spans="1:19" s="120" customFormat="1" x14ac:dyDescent="0.25">
      <c r="B287" s="140" t="s">
        <v>917</v>
      </c>
      <c r="C287" s="61"/>
      <c r="D287" s="62"/>
      <c r="E287" s="63"/>
      <c r="F287" s="64"/>
      <c r="G287" s="170"/>
      <c r="H287" s="118" t="str">
        <f t="shared" si="4"/>
        <v/>
      </c>
      <c r="I287" s="119"/>
      <c r="J287" s="119"/>
      <c r="K287" s="119"/>
      <c r="L287" s="119"/>
      <c r="N287" s="26"/>
      <c r="R287" s="35"/>
      <c r="S287" s="35"/>
    </row>
    <row r="288" spans="1:19" s="120" customFormat="1" x14ac:dyDescent="0.25">
      <c r="B288" s="140" t="s">
        <v>918</v>
      </c>
      <c r="C288" s="61"/>
      <c r="D288" s="62"/>
      <c r="E288" s="63"/>
      <c r="F288" s="64"/>
      <c r="G288" s="170"/>
      <c r="H288" s="118" t="str">
        <f t="shared" si="4"/>
        <v/>
      </c>
      <c r="I288" s="119"/>
      <c r="J288" s="119"/>
      <c r="K288" s="119"/>
      <c r="L288" s="119"/>
      <c r="N288" s="26"/>
      <c r="R288" s="35"/>
      <c r="S288" s="35"/>
    </row>
    <row r="289" spans="2:19" s="120" customFormat="1" x14ac:dyDescent="0.25">
      <c r="B289" s="140" t="s">
        <v>919</v>
      </c>
      <c r="C289" s="61"/>
      <c r="D289" s="62"/>
      <c r="E289" s="63"/>
      <c r="F289" s="64"/>
      <c r="G289" s="170"/>
      <c r="H289" s="118" t="str">
        <f t="shared" si="4"/>
        <v/>
      </c>
      <c r="I289" s="119"/>
      <c r="J289" s="119"/>
      <c r="K289" s="119"/>
      <c r="L289" s="119"/>
      <c r="N289" s="26"/>
      <c r="R289" s="35"/>
      <c r="S289" s="35"/>
    </row>
    <row r="290" spans="2:19" s="120" customFormat="1" x14ac:dyDescent="0.25">
      <c r="B290" s="140" t="s">
        <v>920</v>
      </c>
      <c r="C290" s="61"/>
      <c r="D290" s="62"/>
      <c r="E290" s="63"/>
      <c r="F290" s="64"/>
      <c r="G290" s="170"/>
      <c r="H290" s="118" t="str">
        <f t="shared" si="4"/>
        <v/>
      </c>
      <c r="I290" s="119"/>
      <c r="J290" s="119"/>
      <c r="K290" s="119"/>
      <c r="L290" s="119"/>
      <c r="N290" s="26"/>
      <c r="R290" s="35"/>
      <c r="S290" s="35"/>
    </row>
    <row r="291" spans="2:19" s="120" customFormat="1" x14ac:dyDescent="0.25">
      <c r="B291" s="140" t="s">
        <v>921</v>
      </c>
      <c r="C291" s="61"/>
      <c r="D291" s="62"/>
      <c r="E291" s="63"/>
      <c r="F291" s="64"/>
      <c r="G291" s="170"/>
      <c r="H291" s="118" t="str">
        <f t="shared" si="4"/>
        <v/>
      </c>
      <c r="I291" s="119"/>
      <c r="J291" s="119"/>
      <c r="K291" s="119"/>
      <c r="L291" s="119"/>
      <c r="N291" s="26"/>
      <c r="R291" s="35"/>
      <c r="S291" s="35"/>
    </row>
    <row r="292" spans="2:19" s="120" customFormat="1" x14ac:dyDescent="0.25">
      <c r="B292" s="140" t="s">
        <v>922</v>
      </c>
      <c r="C292" s="61"/>
      <c r="D292" s="62"/>
      <c r="E292" s="63"/>
      <c r="F292" s="64"/>
      <c r="G292" s="170"/>
      <c r="H292" s="118" t="str">
        <f t="shared" si="4"/>
        <v/>
      </c>
      <c r="I292" s="119"/>
      <c r="J292" s="119"/>
      <c r="K292" s="119"/>
      <c r="L292" s="119"/>
      <c r="N292" s="26"/>
      <c r="R292" s="35"/>
      <c r="S292" s="35"/>
    </row>
    <row r="293" spans="2:19" s="120" customFormat="1" x14ac:dyDescent="0.25">
      <c r="B293" s="140" t="s">
        <v>923</v>
      </c>
      <c r="C293" s="61"/>
      <c r="D293" s="62"/>
      <c r="E293" s="63"/>
      <c r="F293" s="64"/>
      <c r="G293" s="170"/>
      <c r="H293" s="118" t="str">
        <f t="shared" si="4"/>
        <v/>
      </c>
      <c r="I293" s="119"/>
      <c r="J293" s="119"/>
      <c r="K293" s="119"/>
      <c r="L293" s="119"/>
      <c r="N293" s="26"/>
      <c r="R293" s="35"/>
      <c r="S293" s="35"/>
    </row>
    <row r="294" spans="2:19" s="120" customFormat="1" x14ac:dyDescent="0.25">
      <c r="B294" s="140" t="s">
        <v>924</v>
      </c>
      <c r="C294" s="61"/>
      <c r="D294" s="62"/>
      <c r="E294" s="63"/>
      <c r="F294" s="64"/>
      <c r="G294" s="170"/>
      <c r="H294" s="118" t="str">
        <f t="shared" si="4"/>
        <v/>
      </c>
      <c r="I294" s="119"/>
      <c r="J294" s="119"/>
      <c r="K294" s="119"/>
      <c r="L294" s="119"/>
      <c r="N294" s="26"/>
      <c r="R294" s="35"/>
      <c r="S294" s="35"/>
    </row>
    <row r="295" spans="2:19" s="120" customFormat="1" x14ac:dyDescent="0.25">
      <c r="B295" s="140" t="s">
        <v>925</v>
      </c>
      <c r="C295" s="61"/>
      <c r="D295" s="62"/>
      <c r="E295" s="63"/>
      <c r="F295" s="64"/>
      <c r="G295" s="170"/>
      <c r="H295" s="118" t="str">
        <f t="shared" si="4"/>
        <v/>
      </c>
      <c r="I295" s="119"/>
      <c r="J295" s="119"/>
      <c r="K295" s="119"/>
      <c r="L295" s="119"/>
      <c r="N295" s="26"/>
      <c r="R295" s="35"/>
      <c r="S295" s="35"/>
    </row>
    <row r="296" spans="2:19" s="120" customFormat="1" x14ac:dyDescent="0.25">
      <c r="B296" s="140" t="s">
        <v>926</v>
      </c>
      <c r="C296" s="61"/>
      <c r="D296" s="62"/>
      <c r="E296" s="63"/>
      <c r="F296" s="64"/>
      <c r="G296" s="170"/>
      <c r="H296" s="118" t="str">
        <f t="shared" si="4"/>
        <v/>
      </c>
      <c r="I296" s="119"/>
      <c r="J296" s="119"/>
      <c r="K296" s="119"/>
      <c r="L296" s="119"/>
      <c r="N296" s="26"/>
      <c r="R296" s="35"/>
      <c r="S296" s="35"/>
    </row>
    <row r="297" spans="2:19" s="120" customFormat="1" x14ac:dyDescent="0.25">
      <c r="B297" s="140" t="s">
        <v>927</v>
      </c>
      <c r="C297" s="61"/>
      <c r="D297" s="62"/>
      <c r="E297" s="63"/>
      <c r="F297" s="64"/>
      <c r="G297" s="170"/>
      <c r="H297" s="118" t="str">
        <f t="shared" si="4"/>
        <v/>
      </c>
      <c r="I297" s="119"/>
      <c r="J297" s="119"/>
      <c r="K297" s="119"/>
      <c r="L297" s="119"/>
      <c r="N297" s="26"/>
      <c r="R297" s="35"/>
      <c r="S297" s="35"/>
    </row>
    <row r="298" spans="2:19" s="120" customFormat="1" x14ac:dyDescent="0.25">
      <c r="B298" s="140" t="s">
        <v>928</v>
      </c>
      <c r="C298" s="61"/>
      <c r="D298" s="62"/>
      <c r="E298" s="63"/>
      <c r="F298" s="64"/>
      <c r="G298" s="170"/>
      <c r="H298" s="118" t="str">
        <f t="shared" si="4"/>
        <v/>
      </c>
      <c r="I298" s="119"/>
      <c r="J298" s="119"/>
      <c r="K298" s="119"/>
      <c r="L298" s="119"/>
      <c r="N298" s="26"/>
      <c r="R298" s="35"/>
      <c r="S298" s="35"/>
    </row>
    <row r="299" spans="2:19" s="120" customFormat="1" x14ac:dyDescent="0.25">
      <c r="B299" s="140" t="s">
        <v>929</v>
      </c>
      <c r="C299" s="61"/>
      <c r="D299" s="62"/>
      <c r="E299" s="63"/>
      <c r="F299" s="64"/>
      <c r="G299" s="170"/>
      <c r="H299" s="118" t="str">
        <f t="shared" si="4"/>
        <v/>
      </c>
      <c r="I299" s="119"/>
      <c r="J299" s="119"/>
      <c r="K299" s="119"/>
      <c r="L299" s="119"/>
      <c r="N299" s="26"/>
      <c r="R299" s="35"/>
      <c r="S299" s="35"/>
    </row>
    <row r="300" spans="2:19" s="120" customFormat="1" x14ac:dyDescent="0.25">
      <c r="B300" s="140" t="s">
        <v>930</v>
      </c>
      <c r="C300" s="61"/>
      <c r="D300" s="62"/>
      <c r="E300" s="63"/>
      <c r="F300" s="64"/>
      <c r="G300" s="170"/>
      <c r="H300" s="118" t="str">
        <f t="shared" si="4"/>
        <v/>
      </c>
      <c r="I300" s="119"/>
      <c r="J300" s="119"/>
      <c r="K300" s="119"/>
      <c r="L300" s="119"/>
      <c r="N300" s="26"/>
      <c r="R300" s="35"/>
      <c r="S300" s="35"/>
    </row>
    <row r="301" spans="2:19" s="120" customFormat="1" x14ac:dyDescent="0.25">
      <c r="B301" s="140" t="s">
        <v>931</v>
      </c>
      <c r="C301" s="61"/>
      <c r="D301" s="62"/>
      <c r="E301" s="63"/>
      <c r="F301" s="64"/>
      <c r="G301" s="170"/>
      <c r="H301" s="118" t="str">
        <f t="shared" si="4"/>
        <v/>
      </c>
      <c r="I301" s="119"/>
      <c r="J301" s="119"/>
      <c r="K301" s="119"/>
      <c r="L301" s="119"/>
      <c r="N301" s="26"/>
      <c r="R301" s="35"/>
      <c r="S301" s="35"/>
    </row>
    <row r="302" spans="2:19" s="120" customFormat="1" x14ac:dyDescent="0.25">
      <c r="B302" s="140" t="s">
        <v>932</v>
      </c>
      <c r="C302" s="61"/>
      <c r="D302" s="62"/>
      <c r="E302" s="63"/>
      <c r="F302" s="64"/>
      <c r="G302" s="170"/>
      <c r="H302" s="118" t="str">
        <f t="shared" si="4"/>
        <v/>
      </c>
      <c r="I302" s="119"/>
      <c r="J302" s="119"/>
      <c r="K302" s="119"/>
      <c r="L302" s="119"/>
      <c r="N302" s="26"/>
      <c r="R302" s="35"/>
      <c r="S302" s="35"/>
    </row>
    <row r="303" spans="2:19" s="120" customFormat="1" x14ac:dyDescent="0.25">
      <c r="B303" s="140" t="s">
        <v>933</v>
      </c>
      <c r="C303" s="61"/>
      <c r="D303" s="62"/>
      <c r="E303" s="63"/>
      <c r="F303" s="64"/>
      <c r="G303" s="170"/>
      <c r="H303" s="118" t="str">
        <f t="shared" si="4"/>
        <v/>
      </c>
      <c r="I303" s="119"/>
      <c r="J303" s="119"/>
      <c r="K303" s="119"/>
      <c r="L303" s="119"/>
      <c r="N303" s="26"/>
      <c r="R303" s="35"/>
      <c r="S303" s="35"/>
    </row>
    <row r="304" spans="2:19" s="120" customFormat="1" x14ac:dyDescent="0.25">
      <c r="B304" s="140" t="s">
        <v>934</v>
      </c>
      <c r="C304" s="61"/>
      <c r="D304" s="62"/>
      <c r="E304" s="63"/>
      <c r="F304" s="64"/>
      <c r="G304" s="170"/>
      <c r="H304" s="118" t="str">
        <f t="shared" si="4"/>
        <v/>
      </c>
      <c r="I304" s="119"/>
      <c r="J304" s="119"/>
      <c r="K304" s="119"/>
      <c r="L304" s="119"/>
      <c r="N304" s="26"/>
      <c r="R304" s="35"/>
      <c r="S304" s="35"/>
    </row>
    <row r="305" spans="2:19" s="120" customFormat="1" x14ac:dyDescent="0.25">
      <c r="B305" s="140" t="s">
        <v>935</v>
      </c>
      <c r="C305" s="61"/>
      <c r="D305" s="62"/>
      <c r="E305" s="63"/>
      <c r="F305" s="64"/>
      <c r="G305" s="170"/>
      <c r="H305" s="118" t="str">
        <f t="shared" si="4"/>
        <v/>
      </c>
      <c r="I305" s="119"/>
      <c r="J305" s="119"/>
      <c r="K305" s="119"/>
      <c r="L305" s="119"/>
      <c r="N305" s="26"/>
      <c r="R305" s="35"/>
      <c r="S305" s="35"/>
    </row>
    <row r="306" spans="2:19" s="120" customFormat="1" x14ac:dyDescent="0.25">
      <c r="B306" s="140" t="s">
        <v>936</v>
      </c>
      <c r="C306" s="61"/>
      <c r="D306" s="62"/>
      <c r="E306" s="63"/>
      <c r="F306" s="64"/>
      <c r="G306" s="170"/>
      <c r="H306" s="118" t="str">
        <f t="shared" si="4"/>
        <v/>
      </c>
      <c r="I306" s="119"/>
      <c r="J306" s="119"/>
      <c r="K306" s="119"/>
      <c r="L306" s="119"/>
      <c r="N306" s="26"/>
      <c r="R306" s="35"/>
      <c r="S306" s="35"/>
    </row>
    <row r="307" spans="2:19" s="120" customFormat="1" x14ac:dyDescent="0.25">
      <c r="B307" s="140" t="s">
        <v>937</v>
      </c>
      <c r="C307" s="61"/>
      <c r="D307" s="62"/>
      <c r="E307" s="63"/>
      <c r="F307" s="64"/>
      <c r="G307" s="170"/>
      <c r="H307" s="118" t="str">
        <f t="shared" si="4"/>
        <v/>
      </c>
      <c r="I307" s="119"/>
      <c r="J307" s="119"/>
      <c r="K307" s="119"/>
      <c r="L307" s="119"/>
      <c r="N307" s="26"/>
      <c r="R307" s="35"/>
      <c r="S307" s="35"/>
    </row>
    <row r="308" spans="2:19" s="120" customFormat="1" x14ac:dyDescent="0.25">
      <c r="B308" s="140" t="s">
        <v>938</v>
      </c>
      <c r="C308" s="61"/>
      <c r="D308" s="62"/>
      <c r="E308" s="63"/>
      <c r="F308" s="64"/>
      <c r="G308" s="170"/>
      <c r="H308" s="118" t="str">
        <f t="shared" si="4"/>
        <v/>
      </c>
      <c r="I308" s="119"/>
      <c r="J308" s="119"/>
      <c r="K308" s="119"/>
      <c r="L308" s="119"/>
      <c r="N308" s="26"/>
      <c r="R308" s="35"/>
      <c r="S308" s="35"/>
    </row>
    <row r="309" spans="2:19" s="120" customFormat="1" x14ac:dyDescent="0.25">
      <c r="B309" s="140" t="s">
        <v>939</v>
      </c>
      <c r="C309" s="61"/>
      <c r="D309" s="62"/>
      <c r="E309" s="63"/>
      <c r="F309" s="64"/>
      <c r="G309" s="170"/>
      <c r="H309" s="118" t="str">
        <f t="shared" si="4"/>
        <v/>
      </c>
      <c r="I309" s="119"/>
      <c r="J309" s="119"/>
      <c r="K309" s="119"/>
      <c r="L309" s="119"/>
      <c r="N309" s="26"/>
      <c r="R309" s="35"/>
      <c r="S309" s="35"/>
    </row>
    <row r="310" spans="2:19" s="120" customFormat="1" x14ac:dyDescent="0.25">
      <c r="B310" s="140" t="s">
        <v>940</v>
      </c>
      <c r="C310" s="61"/>
      <c r="D310" s="62"/>
      <c r="E310" s="63"/>
      <c r="F310" s="64"/>
      <c r="G310" s="170"/>
      <c r="H310" s="118" t="str">
        <f t="shared" si="4"/>
        <v/>
      </c>
      <c r="I310" s="119"/>
      <c r="J310" s="119"/>
      <c r="K310" s="119"/>
      <c r="L310" s="119"/>
      <c r="N310" s="26"/>
      <c r="R310" s="35"/>
      <c r="S310" s="35"/>
    </row>
    <row r="311" spans="2:19" s="120" customFormat="1" x14ac:dyDescent="0.25">
      <c r="B311" s="140" t="s">
        <v>941</v>
      </c>
      <c r="C311" s="61"/>
      <c r="D311" s="62"/>
      <c r="E311" s="63"/>
      <c r="F311" s="64"/>
      <c r="G311" s="170"/>
      <c r="H311" s="118" t="str">
        <f t="shared" si="4"/>
        <v/>
      </c>
      <c r="I311" s="119"/>
      <c r="J311" s="119"/>
      <c r="K311" s="119"/>
      <c r="L311" s="119"/>
      <c r="N311" s="26"/>
      <c r="R311" s="35"/>
      <c r="S311" s="35"/>
    </row>
    <row r="312" spans="2:19" s="120" customFormat="1" x14ac:dyDescent="0.25">
      <c r="B312" s="140" t="s">
        <v>942</v>
      </c>
      <c r="C312" s="61"/>
      <c r="D312" s="62"/>
      <c r="E312" s="63"/>
      <c r="F312" s="64"/>
      <c r="G312" s="170"/>
      <c r="H312" s="118" t="str">
        <f t="shared" si="4"/>
        <v/>
      </c>
      <c r="I312" s="119"/>
      <c r="J312" s="119"/>
      <c r="K312" s="119"/>
      <c r="L312" s="119"/>
      <c r="N312" s="26"/>
      <c r="R312" s="35"/>
      <c r="S312" s="35"/>
    </row>
    <row r="313" spans="2:19" s="120" customFormat="1" x14ac:dyDescent="0.25">
      <c r="B313" s="140" t="s">
        <v>1125</v>
      </c>
      <c r="C313" s="61"/>
      <c r="D313" s="62"/>
      <c r="E313" s="63"/>
      <c r="F313" s="64"/>
      <c r="G313" s="170"/>
      <c r="H313" s="119"/>
      <c r="I313" s="119"/>
      <c r="J313" s="119"/>
      <c r="K313" s="144"/>
      <c r="L313" s="119"/>
      <c r="N313" s="26"/>
      <c r="R313" s="35"/>
      <c r="S313" s="35"/>
    </row>
    <row r="314" spans="2:19" x14ac:dyDescent="0.25">
      <c r="B314" s="140" t="s">
        <v>1126</v>
      </c>
      <c r="C314" s="61"/>
      <c r="D314" s="62"/>
      <c r="E314" s="63"/>
      <c r="F314" s="64"/>
      <c r="G314" s="170"/>
    </row>
    <row r="315" spans="2:19" x14ac:dyDescent="0.25">
      <c r="B315" s="140" t="s">
        <v>1127</v>
      </c>
      <c r="C315" s="61"/>
      <c r="D315" s="62"/>
      <c r="E315" s="63"/>
      <c r="F315" s="64"/>
      <c r="G315" s="170"/>
    </row>
    <row r="316" spans="2:19" x14ac:dyDescent="0.25">
      <c r="B316" s="140" t="s">
        <v>1128</v>
      </c>
      <c r="C316" s="61"/>
      <c r="D316" s="62"/>
      <c r="E316" s="63"/>
      <c r="F316" s="64"/>
      <c r="G316" s="170"/>
    </row>
    <row r="317" spans="2:19" x14ac:dyDescent="0.25">
      <c r="B317" s="140" t="s">
        <v>1129</v>
      </c>
      <c r="C317" s="61"/>
      <c r="D317" s="62"/>
      <c r="E317" s="63"/>
      <c r="F317" s="64"/>
      <c r="G317" s="170"/>
    </row>
    <row r="318" spans="2:19" x14ac:dyDescent="0.25">
      <c r="B318" s="140" t="s">
        <v>1130</v>
      </c>
      <c r="C318" s="61"/>
      <c r="D318" s="62"/>
      <c r="E318" s="63"/>
      <c r="F318" s="64"/>
      <c r="G318" s="170"/>
    </row>
    <row r="319" spans="2:19" x14ac:dyDescent="0.25">
      <c r="B319" s="140" t="s">
        <v>1131</v>
      </c>
      <c r="C319" s="61"/>
      <c r="D319" s="62"/>
      <c r="E319" s="63"/>
      <c r="F319" s="64"/>
      <c r="G319" s="170"/>
    </row>
    <row r="320" spans="2:19" x14ac:dyDescent="0.25">
      <c r="B320" s="140" t="s">
        <v>1132</v>
      </c>
      <c r="C320" s="61"/>
      <c r="D320" s="62"/>
      <c r="E320" s="63"/>
      <c r="F320" s="64"/>
      <c r="G320" s="170"/>
    </row>
    <row r="321" spans="2:7" x14ac:dyDescent="0.25">
      <c r="B321" s="140" t="s">
        <v>1133</v>
      </c>
      <c r="C321" s="61"/>
      <c r="D321" s="62"/>
      <c r="E321" s="63"/>
      <c r="F321" s="64"/>
      <c r="G321" s="170"/>
    </row>
    <row r="322" spans="2:7" x14ac:dyDescent="0.25">
      <c r="B322" s="140" t="s">
        <v>1134</v>
      </c>
      <c r="C322" s="61"/>
      <c r="D322" s="62"/>
      <c r="E322" s="63"/>
      <c r="F322" s="64"/>
      <c r="G322" s="170"/>
    </row>
    <row r="323" spans="2:7" x14ac:dyDescent="0.25">
      <c r="B323" s="140" t="s">
        <v>1135</v>
      </c>
      <c r="C323" s="61"/>
      <c r="D323" s="62"/>
      <c r="E323" s="63"/>
      <c r="F323" s="64"/>
      <c r="G323" s="170"/>
    </row>
    <row r="324" spans="2:7" x14ac:dyDescent="0.25">
      <c r="B324" s="140" t="s">
        <v>1136</v>
      </c>
      <c r="C324" s="61"/>
      <c r="D324" s="62"/>
      <c r="E324" s="63"/>
      <c r="F324" s="64"/>
      <c r="G324" s="170"/>
    </row>
    <row r="325" spans="2:7" x14ac:dyDescent="0.25">
      <c r="B325" s="140" t="s">
        <v>1137</v>
      </c>
      <c r="C325" s="61"/>
      <c r="D325" s="62"/>
      <c r="E325" s="63"/>
      <c r="F325" s="64"/>
      <c r="G325" s="170"/>
    </row>
    <row r="326" spans="2:7" x14ac:dyDescent="0.25">
      <c r="B326" s="140" t="s">
        <v>1138</v>
      </c>
      <c r="C326" s="61"/>
      <c r="D326" s="62"/>
      <c r="E326" s="63"/>
      <c r="F326" s="64"/>
      <c r="G326" s="170"/>
    </row>
    <row r="327" spans="2:7" x14ac:dyDescent="0.25">
      <c r="B327" s="140" t="s">
        <v>1139</v>
      </c>
      <c r="C327" s="61"/>
      <c r="D327" s="62"/>
      <c r="E327" s="63"/>
      <c r="F327" s="64"/>
      <c r="G327" s="170"/>
    </row>
    <row r="328" spans="2:7" x14ac:dyDescent="0.25">
      <c r="B328" s="140" t="s">
        <v>1140</v>
      </c>
      <c r="C328" s="61"/>
      <c r="D328" s="62"/>
      <c r="E328" s="63"/>
      <c r="F328" s="64"/>
      <c r="G328" s="170"/>
    </row>
    <row r="329" spans="2:7" x14ac:dyDescent="0.25">
      <c r="B329" s="140" t="s">
        <v>1141</v>
      </c>
      <c r="C329" s="61"/>
      <c r="D329" s="62"/>
      <c r="E329" s="63"/>
      <c r="F329" s="64"/>
      <c r="G329" s="170"/>
    </row>
    <row r="330" spans="2:7" x14ac:dyDescent="0.25">
      <c r="B330" s="140" t="s">
        <v>1142</v>
      </c>
      <c r="C330" s="61"/>
      <c r="D330" s="62"/>
      <c r="E330" s="63"/>
      <c r="F330" s="64"/>
      <c r="G330" s="170"/>
    </row>
    <row r="331" spans="2:7" x14ac:dyDescent="0.25">
      <c r="B331" s="140" t="s">
        <v>1143</v>
      </c>
      <c r="C331" s="61"/>
      <c r="D331" s="62"/>
      <c r="E331" s="63"/>
      <c r="F331" s="64"/>
      <c r="G331" s="170"/>
    </row>
    <row r="332" spans="2:7" x14ac:dyDescent="0.25">
      <c r="B332" s="140" t="s">
        <v>1144</v>
      </c>
      <c r="C332" s="61"/>
      <c r="D332" s="62"/>
      <c r="E332" s="63"/>
      <c r="F332" s="64"/>
      <c r="G332" s="170"/>
    </row>
    <row r="333" spans="2:7" x14ac:dyDescent="0.25">
      <c r="B333" s="140" t="s">
        <v>1145</v>
      </c>
      <c r="C333" s="61"/>
      <c r="D333" s="62"/>
      <c r="E333" s="63"/>
      <c r="F333" s="64"/>
      <c r="G333" s="170"/>
    </row>
    <row r="334" spans="2:7" x14ac:dyDescent="0.25">
      <c r="B334" s="140" t="s">
        <v>1146</v>
      </c>
      <c r="C334" s="61"/>
      <c r="D334" s="62"/>
      <c r="E334" s="63"/>
      <c r="F334" s="64"/>
      <c r="G334" s="170"/>
    </row>
    <row r="335" spans="2:7" x14ac:dyDescent="0.25">
      <c r="B335" s="140" t="s">
        <v>1147</v>
      </c>
      <c r="C335" s="61"/>
      <c r="D335" s="62"/>
      <c r="E335" s="63"/>
      <c r="F335" s="64"/>
      <c r="G335" s="170"/>
    </row>
    <row r="336" spans="2:7" x14ac:dyDescent="0.25">
      <c r="B336" s="140" t="s">
        <v>1148</v>
      </c>
      <c r="C336" s="61"/>
      <c r="D336" s="62"/>
      <c r="E336" s="63"/>
      <c r="F336" s="64"/>
      <c r="G336" s="170"/>
    </row>
    <row r="337" spans="2:7" x14ac:dyDescent="0.25">
      <c r="B337" s="140" t="s">
        <v>1149</v>
      </c>
      <c r="C337" s="61"/>
      <c r="D337" s="62"/>
      <c r="E337" s="63"/>
      <c r="F337" s="64"/>
      <c r="G337" s="170"/>
    </row>
    <row r="338" spans="2:7" x14ac:dyDescent="0.25">
      <c r="B338" s="140" t="s">
        <v>1150</v>
      </c>
      <c r="C338" s="61"/>
      <c r="D338" s="62"/>
      <c r="E338" s="63"/>
      <c r="F338" s="64"/>
      <c r="G338" s="170"/>
    </row>
    <row r="339" spans="2:7" x14ac:dyDescent="0.25">
      <c r="B339" s="140" t="s">
        <v>1151</v>
      </c>
      <c r="C339" s="61"/>
      <c r="D339" s="62"/>
      <c r="E339" s="63"/>
      <c r="F339" s="64"/>
      <c r="G339" s="170"/>
    </row>
    <row r="340" spans="2:7" x14ac:dyDescent="0.25">
      <c r="B340" s="140" t="s">
        <v>1152</v>
      </c>
      <c r="C340" s="61"/>
      <c r="D340" s="62"/>
      <c r="E340" s="63"/>
      <c r="F340" s="64"/>
      <c r="G340" s="170"/>
    </row>
    <row r="341" spans="2:7" x14ac:dyDescent="0.25">
      <c r="B341" s="140" t="s">
        <v>1153</v>
      </c>
      <c r="C341" s="61"/>
      <c r="D341" s="62"/>
      <c r="E341" s="63"/>
      <c r="F341" s="64"/>
      <c r="G341" s="170"/>
    </row>
    <row r="342" spans="2:7" x14ac:dyDescent="0.25">
      <c r="B342" s="140" t="s">
        <v>1154</v>
      </c>
      <c r="C342" s="61"/>
      <c r="D342" s="62"/>
      <c r="E342" s="63"/>
      <c r="F342" s="64"/>
      <c r="G342" s="170"/>
    </row>
    <row r="343" spans="2:7" x14ac:dyDescent="0.25">
      <c r="B343" s="140" t="s">
        <v>1155</v>
      </c>
      <c r="C343" s="61"/>
      <c r="D343" s="62"/>
      <c r="E343" s="63"/>
      <c r="F343" s="64"/>
      <c r="G343" s="170"/>
    </row>
    <row r="344" spans="2:7" x14ac:dyDescent="0.25">
      <c r="B344" s="140" t="s">
        <v>1156</v>
      </c>
      <c r="C344" s="61"/>
      <c r="D344" s="62"/>
      <c r="E344" s="63"/>
      <c r="F344" s="64"/>
      <c r="G344" s="170"/>
    </row>
    <row r="345" spans="2:7" x14ac:dyDescent="0.25">
      <c r="B345" s="140" t="s">
        <v>1157</v>
      </c>
      <c r="C345" s="61"/>
      <c r="D345" s="62"/>
      <c r="E345" s="63"/>
      <c r="F345" s="64"/>
      <c r="G345" s="170"/>
    </row>
    <row r="346" spans="2:7" x14ac:dyDescent="0.25">
      <c r="B346" s="140" t="s">
        <v>1158</v>
      </c>
      <c r="C346" s="61"/>
      <c r="D346" s="62"/>
      <c r="E346" s="63"/>
      <c r="F346" s="64"/>
      <c r="G346" s="170"/>
    </row>
    <row r="347" spans="2:7" x14ac:dyDescent="0.25">
      <c r="B347" s="140" t="s">
        <v>1159</v>
      </c>
      <c r="C347" s="61"/>
      <c r="D347" s="62"/>
      <c r="E347" s="63"/>
      <c r="F347" s="64"/>
      <c r="G347" s="170"/>
    </row>
    <row r="348" spans="2:7" x14ac:dyDescent="0.25">
      <c r="B348" s="140" t="s">
        <v>1160</v>
      </c>
      <c r="C348" s="61"/>
      <c r="D348" s="62"/>
      <c r="E348" s="63"/>
      <c r="F348" s="64"/>
      <c r="G348" s="170"/>
    </row>
    <row r="349" spans="2:7" x14ac:dyDescent="0.25">
      <c r="B349" s="140" t="s">
        <v>1161</v>
      </c>
      <c r="C349" s="61"/>
      <c r="D349" s="62"/>
      <c r="E349" s="63"/>
      <c r="F349" s="64"/>
      <c r="G349" s="170"/>
    </row>
    <row r="350" spans="2:7" x14ac:dyDescent="0.25">
      <c r="B350" s="140" t="s">
        <v>1162</v>
      </c>
      <c r="C350" s="61"/>
      <c r="D350" s="62"/>
      <c r="E350" s="63"/>
      <c r="F350" s="64"/>
      <c r="G350" s="170"/>
    </row>
    <row r="351" spans="2:7" x14ac:dyDescent="0.25">
      <c r="B351" s="140" t="s">
        <v>1163</v>
      </c>
      <c r="C351" s="61"/>
      <c r="D351" s="62"/>
      <c r="E351" s="63"/>
      <c r="F351" s="64"/>
      <c r="G351" s="170"/>
    </row>
    <row r="352" spans="2:7" x14ac:dyDescent="0.25">
      <c r="B352" s="140" t="s">
        <v>1164</v>
      </c>
      <c r="C352" s="61"/>
      <c r="D352" s="62"/>
      <c r="E352" s="63"/>
      <c r="F352" s="64"/>
      <c r="G352" s="170"/>
    </row>
    <row r="353" spans="2:7" x14ac:dyDescent="0.25">
      <c r="B353" s="140" t="s">
        <v>1165</v>
      </c>
      <c r="C353" s="61"/>
      <c r="D353" s="62"/>
      <c r="E353" s="63"/>
      <c r="F353" s="64"/>
      <c r="G353" s="170"/>
    </row>
    <row r="354" spans="2:7" x14ac:dyDescent="0.25">
      <c r="B354" s="140" t="s">
        <v>1166</v>
      </c>
      <c r="C354" s="61"/>
      <c r="D354" s="62"/>
      <c r="E354" s="63"/>
      <c r="F354" s="64"/>
      <c r="G354" s="170"/>
    </row>
    <row r="355" spans="2:7" x14ac:dyDescent="0.25">
      <c r="B355" s="140" t="s">
        <v>1167</v>
      </c>
      <c r="C355" s="61"/>
      <c r="D355" s="62"/>
      <c r="E355" s="63"/>
      <c r="F355" s="64"/>
      <c r="G355" s="170"/>
    </row>
    <row r="356" spans="2:7" x14ac:dyDescent="0.25">
      <c r="B356" s="140" t="s">
        <v>1168</v>
      </c>
      <c r="C356" s="61"/>
      <c r="D356" s="62"/>
      <c r="E356" s="63"/>
      <c r="F356" s="64"/>
      <c r="G356" s="170"/>
    </row>
    <row r="357" spans="2:7" x14ac:dyDescent="0.25">
      <c r="B357" s="140" t="s">
        <v>1169</v>
      </c>
      <c r="C357" s="61"/>
      <c r="D357" s="62"/>
      <c r="E357" s="63"/>
      <c r="F357" s="64"/>
      <c r="G357" s="170"/>
    </row>
    <row r="358" spans="2:7" x14ac:dyDescent="0.25">
      <c r="B358" s="140" t="s">
        <v>1170</v>
      </c>
      <c r="C358" s="61"/>
      <c r="D358" s="62"/>
      <c r="E358" s="63"/>
      <c r="F358" s="64"/>
      <c r="G358" s="170"/>
    </row>
    <row r="359" spans="2:7" x14ac:dyDescent="0.25">
      <c r="B359" s="140" t="s">
        <v>1171</v>
      </c>
      <c r="C359" s="61"/>
      <c r="D359" s="62"/>
      <c r="E359" s="63"/>
      <c r="F359" s="64"/>
      <c r="G359" s="170"/>
    </row>
    <row r="360" spans="2:7" x14ac:dyDescent="0.25">
      <c r="B360" s="140" t="s">
        <v>1172</v>
      </c>
      <c r="C360" s="61"/>
      <c r="D360" s="62"/>
      <c r="E360" s="63"/>
      <c r="F360" s="64"/>
      <c r="G360" s="170"/>
    </row>
    <row r="361" spans="2:7" x14ac:dyDescent="0.25">
      <c r="B361" s="140" t="s">
        <v>1173</v>
      </c>
      <c r="C361" s="61"/>
      <c r="D361" s="62"/>
      <c r="E361" s="63"/>
      <c r="F361" s="64"/>
      <c r="G361" s="170"/>
    </row>
    <row r="362" spans="2:7" x14ac:dyDescent="0.25">
      <c r="B362" s="140" t="s">
        <v>1174</v>
      </c>
      <c r="C362" s="61"/>
      <c r="D362" s="62"/>
      <c r="E362" s="63"/>
      <c r="F362" s="64"/>
      <c r="G362" s="170"/>
    </row>
    <row r="363" spans="2:7" x14ac:dyDescent="0.25">
      <c r="B363" s="140" t="s">
        <v>1175</v>
      </c>
      <c r="C363" s="61"/>
      <c r="D363" s="62"/>
      <c r="E363" s="63"/>
      <c r="F363" s="64"/>
      <c r="G363" s="170"/>
    </row>
    <row r="364" spans="2:7" x14ac:dyDescent="0.25">
      <c r="B364" s="140" t="s">
        <v>1176</v>
      </c>
      <c r="C364" s="61"/>
      <c r="D364" s="62"/>
      <c r="E364" s="63"/>
      <c r="F364" s="64"/>
      <c r="G364" s="170"/>
    </row>
    <row r="365" spans="2:7" x14ac:dyDescent="0.25">
      <c r="B365" s="140" t="s">
        <v>1177</v>
      </c>
      <c r="C365" s="61"/>
      <c r="D365" s="62"/>
      <c r="E365" s="63"/>
      <c r="F365" s="64"/>
      <c r="G365" s="170"/>
    </row>
    <row r="366" spans="2:7" x14ac:dyDescent="0.25">
      <c r="B366" s="140" t="s">
        <v>1178</v>
      </c>
      <c r="C366" s="61"/>
      <c r="D366" s="62"/>
      <c r="E366" s="63"/>
      <c r="F366" s="64"/>
      <c r="G366" s="170"/>
    </row>
    <row r="367" spans="2:7" x14ac:dyDescent="0.25">
      <c r="B367" s="140" t="s">
        <v>1179</v>
      </c>
      <c r="C367" s="61"/>
      <c r="D367" s="62"/>
      <c r="E367" s="63"/>
      <c r="F367" s="64"/>
      <c r="G367" s="170"/>
    </row>
    <row r="368" spans="2:7" x14ac:dyDescent="0.25">
      <c r="B368" s="140" t="s">
        <v>1180</v>
      </c>
      <c r="C368" s="61"/>
      <c r="D368" s="62"/>
      <c r="E368" s="63"/>
      <c r="F368" s="64"/>
      <c r="G368" s="170"/>
    </row>
    <row r="369" spans="2:7" x14ac:dyDescent="0.25">
      <c r="B369" s="140" t="s">
        <v>1181</v>
      </c>
      <c r="C369" s="61"/>
      <c r="D369" s="62"/>
      <c r="E369" s="63"/>
      <c r="F369" s="64"/>
      <c r="G369" s="170"/>
    </row>
    <row r="370" spans="2:7" x14ac:dyDescent="0.25">
      <c r="B370" s="140" t="s">
        <v>1182</v>
      </c>
      <c r="C370" s="61"/>
      <c r="D370" s="62"/>
      <c r="E370" s="63"/>
      <c r="F370" s="64"/>
      <c r="G370" s="170"/>
    </row>
    <row r="371" spans="2:7" x14ac:dyDescent="0.25">
      <c r="B371" s="140" t="s">
        <v>1183</v>
      </c>
      <c r="C371" s="61"/>
      <c r="D371" s="62"/>
      <c r="E371" s="63"/>
      <c r="F371" s="64"/>
      <c r="G371" s="170"/>
    </row>
    <row r="372" spans="2:7" x14ac:dyDescent="0.25">
      <c r="B372" s="140" t="s">
        <v>1184</v>
      </c>
      <c r="C372" s="61"/>
      <c r="D372" s="62"/>
      <c r="E372" s="63"/>
      <c r="F372" s="64"/>
      <c r="G372" s="170"/>
    </row>
    <row r="373" spans="2:7" x14ac:dyDescent="0.25">
      <c r="B373" s="140" t="s">
        <v>1185</v>
      </c>
      <c r="C373" s="61"/>
      <c r="D373" s="62"/>
      <c r="E373" s="63"/>
      <c r="F373" s="64"/>
      <c r="G373" s="170"/>
    </row>
    <row r="374" spans="2:7" x14ac:dyDescent="0.25">
      <c r="B374" s="140" t="s">
        <v>1186</v>
      </c>
      <c r="C374" s="61"/>
      <c r="D374" s="62"/>
      <c r="E374" s="63"/>
      <c r="F374" s="64"/>
      <c r="G374" s="170"/>
    </row>
    <row r="375" spans="2:7" x14ac:dyDescent="0.25">
      <c r="B375" s="140" t="s">
        <v>1187</v>
      </c>
      <c r="C375" s="61"/>
      <c r="D375" s="62"/>
      <c r="E375" s="63"/>
      <c r="F375" s="64"/>
      <c r="G375" s="170"/>
    </row>
    <row r="376" spans="2:7" x14ac:dyDescent="0.25">
      <c r="B376" s="140" t="s">
        <v>1188</v>
      </c>
      <c r="C376" s="61"/>
      <c r="D376" s="62"/>
      <c r="E376" s="63"/>
      <c r="F376" s="64"/>
      <c r="G376" s="170"/>
    </row>
    <row r="377" spans="2:7" x14ac:dyDescent="0.25">
      <c r="B377" s="140" t="s">
        <v>1189</v>
      </c>
      <c r="C377" s="61"/>
      <c r="D377" s="62"/>
      <c r="E377" s="63"/>
      <c r="F377" s="64"/>
      <c r="G377" s="170"/>
    </row>
    <row r="378" spans="2:7" x14ac:dyDescent="0.25">
      <c r="B378" s="140" t="s">
        <v>1190</v>
      </c>
      <c r="C378" s="61"/>
      <c r="D378" s="62"/>
      <c r="E378" s="63"/>
      <c r="F378" s="64"/>
      <c r="G378" s="170"/>
    </row>
    <row r="379" spans="2:7" x14ac:dyDescent="0.25">
      <c r="B379" s="140" t="s">
        <v>1191</v>
      </c>
      <c r="C379" s="61"/>
      <c r="D379" s="62"/>
      <c r="E379" s="63"/>
      <c r="F379" s="64"/>
      <c r="G379" s="170"/>
    </row>
    <row r="380" spans="2:7" x14ac:dyDescent="0.25">
      <c r="B380" s="140" t="s">
        <v>1192</v>
      </c>
      <c r="C380" s="61"/>
      <c r="D380" s="62"/>
      <c r="E380" s="63"/>
      <c r="F380" s="64"/>
      <c r="G380" s="170"/>
    </row>
    <row r="381" spans="2:7" x14ac:dyDescent="0.25">
      <c r="B381" s="140" t="s">
        <v>1193</v>
      </c>
      <c r="C381" s="61"/>
      <c r="D381" s="62"/>
      <c r="E381" s="63"/>
      <c r="F381" s="64"/>
      <c r="G381" s="170"/>
    </row>
    <row r="382" spans="2:7" x14ac:dyDescent="0.25">
      <c r="B382" s="140" t="s">
        <v>1194</v>
      </c>
      <c r="C382" s="61"/>
      <c r="D382" s="62"/>
      <c r="E382" s="63"/>
      <c r="F382" s="64"/>
      <c r="G382" s="170"/>
    </row>
    <row r="383" spans="2:7" x14ac:dyDescent="0.25">
      <c r="B383" s="140" t="s">
        <v>1195</v>
      </c>
      <c r="C383" s="61"/>
      <c r="D383" s="62"/>
      <c r="E383" s="63"/>
      <c r="F383" s="64"/>
      <c r="G383" s="170"/>
    </row>
    <row r="384" spans="2:7" x14ac:dyDescent="0.25">
      <c r="B384" s="140" t="s">
        <v>1196</v>
      </c>
      <c r="C384" s="61"/>
      <c r="D384" s="62"/>
      <c r="E384" s="63"/>
      <c r="F384" s="64"/>
      <c r="G384" s="170"/>
    </row>
    <row r="385" spans="2:7" x14ac:dyDescent="0.25">
      <c r="B385" s="140" t="s">
        <v>1197</v>
      </c>
      <c r="C385" s="61"/>
      <c r="D385" s="62"/>
      <c r="E385" s="63"/>
      <c r="F385" s="64"/>
      <c r="G385" s="170"/>
    </row>
    <row r="386" spans="2:7" x14ac:dyDescent="0.25">
      <c r="B386" s="140" t="s">
        <v>1198</v>
      </c>
      <c r="C386" s="61"/>
      <c r="D386" s="62"/>
      <c r="E386" s="63"/>
      <c r="F386" s="64"/>
      <c r="G386" s="170"/>
    </row>
    <row r="387" spans="2:7" x14ac:dyDescent="0.25">
      <c r="B387" s="140" t="s">
        <v>1199</v>
      </c>
      <c r="C387" s="61"/>
      <c r="D387" s="62"/>
      <c r="E387" s="63"/>
      <c r="F387" s="64"/>
      <c r="G387" s="170"/>
    </row>
    <row r="388" spans="2:7" x14ac:dyDescent="0.25">
      <c r="B388" s="140" t="s">
        <v>1200</v>
      </c>
      <c r="C388" s="61"/>
      <c r="D388" s="62"/>
      <c r="E388" s="63"/>
      <c r="F388" s="64"/>
      <c r="G388" s="170"/>
    </row>
    <row r="389" spans="2:7" x14ac:dyDescent="0.25">
      <c r="B389" s="140" t="s">
        <v>1201</v>
      </c>
      <c r="C389" s="61"/>
      <c r="D389" s="62"/>
      <c r="E389" s="63"/>
      <c r="F389" s="64"/>
      <c r="G389" s="170"/>
    </row>
    <row r="390" spans="2:7" x14ac:dyDescent="0.25">
      <c r="B390" s="140" t="s">
        <v>1202</v>
      </c>
      <c r="C390" s="61"/>
      <c r="D390" s="62"/>
      <c r="E390" s="63"/>
      <c r="F390" s="64"/>
      <c r="G390" s="170"/>
    </row>
    <row r="391" spans="2:7" x14ac:dyDescent="0.25">
      <c r="B391" s="140" t="s">
        <v>1203</v>
      </c>
      <c r="C391" s="61"/>
      <c r="D391" s="62"/>
      <c r="E391" s="63"/>
      <c r="F391" s="64"/>
      <c r="G391" s="170"/>
    </row>
    <row r="392" spans="2:7" x14ac:dyDescent="0.25">
      <c r="B392" s="140" t="s">
        <v>1204</v>
      </c>
      <c r="C392" s="61"/>
      <c r="D392" s="62"/>
      <c r="E392" s="63"/>
      <c r="F392" s="64"/>
      <c r="G392" s="170"/>
    </row>
    <row r="393" spans="2:7" x14ac:dyDescent="0.25">
      <c r="B393" s="140" t="s">
        <v>1205</v>
      </c>
      <c r="C393" s="61"/>
      <c r="D393" s="62"/>
      <c r="E393" s="63"/>
      <c r="F393" s="64"/>
      <c r="G393" s="170"/>
    </row>
    <row r="394" spans="2:7" x14ac:dyDescent="0.25">
      <c r="B394" s="140" t="s">
        <v>1206</v>
      </c>
      <c r="C394" s="61"/>
      <c r="D394" s="62"/>
      <c r="E394" s="63"/>
      <c r="F394" s="64"/>
      <c r="G394" s="170"/>
    </row>
    <row r="395" spans="2:7" x14ac:dyDescent="0.25">
      <c r="B395" s="140" t="s">
        <v>1207</v>
      </c>
      <c r="C395" s="61"/>
      <c r="D395" s="62"/>
      <c r="E395" s="63"/>
      <c r="F395" s="64"/>
      <c r="G395" s="170"/>
    </row>
    <row r="396" spans="2:7" x14ac:dyDescent="0.25">
      <c r="B396" s="140" t="s">
        <v>1208</v>
      </c>
      <c r="C396" s="61"/>
      <c r="D396" s="62"/>
      <c r="E396" s="63"/>
      <c r="F396" s="64"/>
      <c r="G396" s="170"/>
    </row>
    <row r="397" spans="2:7" x14ac:dyDescent="0.25">
      <c r="B397" s="140" t="s">
        <v>1209</v>
      </c>
      <c r="C397" s="61"/>
      <c r="D397" s="62"/>
      <c r="E397" s="63"/>
      <c r="F397" s="64"/>
      <c r="G397" s="170"/>
    </row>
    <row r="398" spans="2:7" x14ac:dyDescent="0.25">
      <c r="B398" s="140" t="s">
        <v>1210</v>
      </c>
      <c r="C398" s="61"/>
      <c r="D398" s="62"/>
      <c r="E398" s="63"/>
      <c r="F398" s="64"/>
      <c r="G398" s="170"/>
    </row>
    <row r="399" spans="2:7" x14ac:dyDescent="0.25">
      <c r="B399" s="140" t="s">
        <v>1211</v>
      </c>
      <c r="C399" s="61"/>
      <c r="D399" s="62"/>
      <c r="E399" s="63"/>
      <c r="F399" s="64"/>
      <c r="G399" s="170"/>
    </row>
    <row r="400" spans="2:7" x14ac:dyDescent="0.25">
      <c r="B400" s="140" t="s">
        <v>1212</v>
      </c>
      <c r="C400" s="61"/>
      <c r="D400" s="62"/>
      <c r="E400" s="63"/>
      <c r="F400" s="64"/>
      <c r="G400" s="170"/>
    </row>
    <row r="401" spans="2:7" x14ac:dyDescent="0.25">
      <c r="B401" s="140" t="s">
        <v>1213</v>
      </c>
      <c r="C401" s="61"/>
      <c r="D401" s="62"/>
      <c r="E401" s="63"/>
      <c r="F401" s="64"/>
      <c r="G401" s="170"/>
    </row>
    <row r="402" spans="2:7" x14ac:dyDescent="0.25">
      <c r="B402" s="140" t="s">
        <v>1214</v>
      </c>
      <c r="C402" s="61"/>
      <c r="D402" s="62"/>
      <c r="E402" s="63"/>
      <c r="F402" s="64"/>
      <c r="G402" s="170"/>
    </row>
    <row r="403" spans="2:7" x14ac:dyDescent="0.25">
      <c r="B403" s="140" t="s">
        <v>1215</v>
      </c>
      <c r="C403" s="61"/>
      <c r="D403" s="62"/>
      <c r="E403" s="63"/>
      <c r="F403" s="64"/>
      <c r="G403" s="170"/>
    </row>
    <row r="404" spans="2:7" x14ac:dyDescent="0.25">
      <c r="B404" s="140" t="s">
        <v>1216</v>
      </c>
      <c r="C404" s="61"/>
      <c r="D404" s="62"/>
      <c r="E404" s="63"/>
      <c r="F404" s="64"/>
      <c r="G404" s="170"/>
    </row>
    <row r="405" spans="2:7" x14ac:dyDescent="0.25">
      <c r="B405" s="140" t="s">
        <v>1217</v>
      </c>
      <c r="C405" s="61"/>
      <c r="D405" s="62"/>
      <c r="E405" s="63"/>
      <c r="F405" s="64"/>
      <c r="G405" s="170"/>
    </row>
    <row r="406" spans="2:7" x14ac:dyDescent="0.25">
      <c r="B406" s="140" t="s">
        <v>1218</v>
      </c>
      <c r="C406" s="61"/>
      <c r="D406" s="62"/>
      <c r="E406" s="63"/>
      <c r="F406" s="64"/>
      <c r="G406" s="170"/>
    </row>
    <row r="407" spans="2:7" x14ac:dyDescent="0.25">
      <c r="B407" s="140" t="s">
        <v>1219</v>
      </c>
      <c r="C407" s="61"/>
      <c r="D407" s="62"/>
      <c r="E407" s="63"/>
      <c r="F407" s="64"/>
      <c r="G407" s="170"/>
    </row>
    <row r="408" spans="2:7" x14ac:dyDescent="0.25">
      <c r="B408" s="140" t="s">
        <v>1220</v>
      </c>
      <c r="C408" s="61"/>
      <c r="D408" s="62"/>
      <c r="E408" s="63"/>
      <c r="F408" s="64"/>
      <c r="G408" s="170"/>
    </row>
    <row r="409" spans="2:7" x14ac:dyDescent="0.25">
      <c r="B409" s="140" t="s">
        <v>1221</v>
      </c>
      <c r="C409" s="61"/>
      <c r="D409" s="62"/>
      <c r="E409" s="63"/>
      <c r="F409" s="64"/>
      <c r="G409" s="170"/>
    </row>
    <row r="410" spans="2:7" x14ac:dyDescent="0.25">
      <c r="B410" s="140" t="s">
        <v>1222</v>
      </c>
      <c r="C410" s="61"/>
      <c r="D410" s="62"/>
      <c r="E410" s="63"/>
      <c r="F410" s="64"/>
      <c r="G410" s="170"/>
    </row>
    <row r="411" spans="2:7" x14ac:dyDescent="0.25">
      <c r="B411" s="140" t="s">
        <v>1223</v>
      </c>
      <c r="C411" s="61"/>
      <c r="D411" s="62"/>
      <c r="E411" s="63"/>
      <c r="F411" s="64"/>
      <c r="G411" s="170"/>
    </row>
    <row r="412" spans="2:7" x14ac:dyDescent="0.25">
      <c r="B412" s="140" t="s">
        <v>1224</v>
      </c>
      <c r="C412" s="61"/>
      <c r="D412" s="62"/>
      <c r="E412" s="63"/>
      <c r="F412" s="64"/>
      <c r="G412" s="170"/>
    </row>
    <row r="413" spans="2:7" x14ac:dyDescent="0.25">
      <c r="B413" s="140" t="s">
        <v>1225</v>
      </c>
      <c r="C413" s="61"/>
      <c r="D413" s="62"/>
      <c r="E413" s="63"/>
      <c r="F413" s="64"/>
      <c r="G413" s="170"/>
    </row>
    <row r="414" spans="2:7" x14ac:dyDescent="0.25">
      <c r="B414" s="140" t="s">
        <v>1226</v>
      </c>
      <c r="C414" s="61"/>
      <c r="D414" s="62"/>
      <c r="E414" s="63"/>
      <c r="F414" s="64"/>
      <c r="G414" s="170"/>
    </row>
    <row r="415" spans="2:7" x14ac:dyDescent="0.25">
      <c r="B415" s="140" t="s">
        <v>1227</v>
      </c>
      <c r="C415" s="61"/>
      <c r="D415" s="62"/>
      <c r="E415" s="63"/>
      <c r="F415" s="64"/>
      <c r="G415" s="170"/>
    </row>
    <row r="416" spans="2:7" x14ac:dyDescent="0.25">
      <c r="B416" s="140" t="s">
        <v>1228</v>
      </c>
      <c r="C416" s="61"/>
      <c r="D416" s="62"/>
      <c r="E416" s="63"/>
      <c r="F416" s="64"/>
      <c r="G416" s="170"/>
    </row>
    <row r="417" spans="2:7" x14ac:dyDescent="0.25">
      <c r="B417" s="140" t="s">
        <v>1229</v>
      </c>
      <c r="C417" s="61"/>
      <c r="D417" s="62"/>
      <c r="E417" s="63"/>
      <c r="F417" s="64"/>
      <c r="G417" s="170"/>
    </row>
    <row r="418" spans="2:7" x14ac:dyDescent="0.25">
      <c r="B418" s="140" t="s">
        <v>1230</v>
      </c>
      <c r="C418" s="61"/>
      <c r="D418" s="62"/>
      <c r="E418" s="63"/>
      <c r="F418" s="64"/>
      <c r="G418" s="170"/>
    </row>
    <row r="419" spans="2:7" x14ac:dyDescent="0.25">
      <c r="B419" s="140" t="s">
        <v>1231</v>
      </c>
      <c r="C419" s="61"/>
      <c r="D419" s="62"/>
      <c r="E419" s="63"/>
      <c r="F419" s="64"/>
      <c r="G419" s="170"/>
    </row>
    <row r="420" spans="2:7" x14ac:dyDescent="0.25">
      <c r="B420" s="140" t="s">
        <v>1232</v>
      </c>
      <c r="C420" s="61"/>
      <c r="D420" s="62"/>
      <c r="E420" s="63"/>
      <c r="F420" s="64"/>
      <c r="G420" s="170"/>
    </row>
    <row r="421" spans="2:7" x14ac:dyDescent="0.25">
      <c r="B421" s="140" t="s">
        <v>1233</v>
      </c>
      <c r="C421" s="61"/>
      <c r="D421" s="62"/>
      <c r="E421" s="63"/>
      <c r="F421" s="64"/>
      <c r="G421" s="170"/>
    </row>
    <row r="422" spans="2:7" x14ac:dyDescent="0.25">
      <c r="B422" s="140" t="s">
        <v>1234</v>
      </c>
      <c r="C422" s="61"/>
      <c r="D422" s="62"/>
      <c r="E422" s="63"/>
      <c r="F422" s="64"/>
      <c r="G422" s="170"/>
    </row>
    <row r="423" spans="2:7" x14ac:dyDescent="0.25">
      <c r="B423" s="140" t="s">
        <v>1235</v>
      </c>
      <c r="C423" s="61"/>
      <c r="D423" s="62"/>
      <c r="E423" s="63"/>
      <c r="F423" s="64"/>
      <c r="G423" s="170"/>
    </row>
    <row r="424" spans="2:7" x14ac:dyDescent="0.25">
      <c r="B424" s="140" t="s">
        <v>1236</v>
      </c>
      <c r="C424" s="61"/>
      <c r="D424" s="62"/>
      <c r="E424" s="63"/>
      <c r="F424" s="64"/>
      <c r="G424" s="170"/>
    </row>
    <row r="425" spans="2:7" x14ac:dyDescent="0.25">
      <c r="B425" s="140" t="s">
        <v>1237</v>
      </c>
      <c r="C425" s="61"/>
      <c r="D425" s="62"/>
      <c r="E425" s="63"/>
      <c r="F425" s="64"/>
      <c r="G425" s="170"/>
    </row>
    <row r="426" spans="2:7" x14ac:dyDescent="0.25">
      <c r="B426" s="140" t="s">
        <v>1238</v>
      </c>
      <c r="C426" s="61"/>
      <c r="D426" s="62"/>
      <c r="E426" s="63"/>
      <c r="F426" s="64"/>
      <c r="G426" s="170"/>
    </row>
    <row r="427" spans="2:7" x14ac:dyDescent="0.25">
      <c r="B427" s="140" t="s">
        <v>1239</v>
      </c>
      <c r="C427" s="61"/>
      <c r="D427" s="62"/>
      <c r="E427" s="63"/>
      <c r="F427" s="64"/>
      <c r="G427" s="170"/>
    </row>
    <row r="428" spans="2:7" x14ac:dyDescent="0.25">
      <c r="B428" s="140" t="s">
        <v>1240</v>
      </c>
      <c r="C428" s="61"/>
      <c r="D428" s="62"/>
      <c r="E428" s="63"/>
      <c r="F428" s="64"/>
      <c r="G428" s="170"/>
    </row>
    <row r="429" spans="2:7" x14ac:dyDescent="0.25">
      <c r="B429" s="140" t="s">
        <v>1241</v>
      </c>
      <c r="C429" s="61"/>
      <c r="D429" s="62"/>
      <c r="E429" s="63"/>
      <c r="F429" s="64"/>
      <c r="G429" s="170"/>
    </row>
    <row r="430" spans="2:7" x14ac:dyDescent="0.25">
      <c r="B430" s="140" t="s">
        <v>1242</v>
      </c>
      <c r="C430" s="61"/>
      <c r="D430" s="62"/>
      <c r="E430" s="63"/>
      <c r="F430" s="64"/>
      <c r="G430" s="170"/>
    </row>
    <row r="431" spans="2:7" x14ac:dyDescent="0.25">
      <c r="B431" s="140" t="s">
        <v>1243</v>
      </c>
      <c r="C431" s="61"/>
      <c r="D431" s="62"/>
      <c r="E431" s="63"/>
      <c r="F431" s="64"/>
      <c r="G431" s="170"/>
    </row>
    <row r="432" spans="2:7" x14ac:dyDescent="0.25">
      <c r="B432" s="140" t="s">
        <v>1244</v>
      </c>
      <c r="C432" s="61"/>
      <c r="D432" s="62"/>
      <c r="E432" s="63"/>
      <c r="F432" s="64"/>
      <c r="G432" s="170"/>
    </row>
    <row r="433" spans="2:7" x14ac:dyDescent="0.25">
      <c r="B433" s="140" t="s">
        <v>1245</v>
      </c>
      <c r="C433" s="61"/>
      <c r="D433" s="62"/>
      <c r="E433" s="63"/>
      <c r="F433" s="64"/>
      <c r="G433" s="170"/>
    </row>
    <row r="434" spans="2:7" x14ac:dyDescent="0.25">
      <c r="B434" s="140" t="s">
        <v>1246</v>
      </c>
      <c r="C434" s="61"/>
      <c r="D434" s="62"/>
      <c r="E434" s="63"/>
      <c r="F434" s="64"/>
      <c r="G434" s="170"/>
    </row>
    <row r="435" spans="2:7" x14ac:dyDescent="0.25">
      <c r="B435" s="140" t="s">
        <v>1247</v>
      </c>
      <c r="C435" s="61"/>
      <c r="D435" s="62"/>
      <c r="E435" s="63"/>
      <c r="F435" s="64"/>
      <c r="G435" s="170"/>
    </row>
    <row r="436" spans="2:7" x14ac:dyDescent="0.25">
      <c r="B436" s="140" t="s">
        <v>1248</v>
      </c>
      <c r="C436" s="61"/>
      <c r="D436" s="62"/>
      <c r="E436" s="63"/>
      <c r="F436" s="64"/>
      <c r="G436" s="170"/>
    </row>
    <row r="437" spans="2:7" x14ac:dyDescent="0.25">
      <c r="B437" s="140" t="s">
        <v>1249</v>
      </c>
      <c r="C437" s="61"/>
      <c r="D437" s="62"/>
      <c r="E437" s="63"/>
      <c r="F437" s="64"/>
      <c r="G437" s="170"/>
    </row>
    <row r="438" spans="2:7" x14ac:dyDescent="0.25">
      <c r="B438" s="140" t="s">
        <v>1250</v>
      </c>
      <c r="C438" s="61"/>
      <c r="D438" s="62"/>
      <c r="E438" s="63"/>
      <c r="F438" s="64"/>
      <c r="G438" s="170"/>
    </row>
    <row r="439" spans="2:7" x14ac:dyDescent="0.25">
      <c r="B439" s="140" t="s">
        <v>1251</v>
      </c>
      <c r="C439" s="61"/>
      <c r="D439" s="62"/>
      <c r="E439" s="63"/>
      <c r="F439" s="64"/>
      <c r="G439" s="170"/>
    </row>
    <row r="440" spans="2:7" x14ac:dyDescent="0.25">
      <c r="B440" s="140" t="s">
        <v>1252</v>
      </c>
      <c r="C440" s="61"/>
      <c r="D440" s="62"/>
      <c r="E440" s="63"/>
      <c r="F440" s="64"/>
      <c r="G440" s="170"/>
    </row>
    <row r="441" spans="2:7" x14ac:dyDescent="0.25">
      <c r="B441" s="140" t="s">
        <v>1253</v>
      </c>
      <c r="C441" s="61"/>
      <c r="D441" s="62"/>
      <c r="E441" s="63"/>
      <c r="F441" s="64"/>
      <c r="G441" s="170"/>
    </row>
    <row r="442" spans="2:7" x14ac:dyDescent="0.25">
      <c r="B442" s="140" t="s">
        <v>1254</v>
      </c>
      <c r="C442" s="61"/>
      <c r="D442" s="62"/>
      <c r="E442" s="63"/>
      <c r="F442" s="64"/>
      <c r="G442" s="170"/>
    </row>
    <row r="443" spans="2:7" x14ac:dyDescent="0.25">
      <c r="B443" s="140" t="s">
        <v>1255</v>
      </c>
      <c r="C443" s="61"/>
      <c r="D443" s="62"/>
      <c r="E443" s="63"/>
      <c r="F443" s="64"/>
      <c r="G443" s="170"/>
    </row>
    <row r="444" spans="2:7" x14ac:dyDescent="0.25">
      <c r="B444" s="140" t="s">
        <v>1256</v>
      </c>
      <c r="C444" s="61"/>
      <c r="D444" s="62"/>
      <c r="E444" s="63"/>
      <c r="F444" s="64"/>
      <c r="G444" s="170"/>
    </row>
    <row r="445" spans="2:7" x14ac:dyDescent="0.25">
      <c r="B445" s="140" t="s">
        <v>1257</v>
      </c>
      <c r="C445" s="61"/>
      <c r="D445" s="62"/>
      <c r="E445" s="63"/>
      <c r="F445" s="64"/>
      <c r="G445" s="170"/>
    </row>
    <row r="446" spans="2:7" x14ac:dyDescent="0.25">
      <c r="B446" s="140" t="s">
        <v>1258</v>
      </c>
      <c r="C446" s="61"/>
      <c r="D446" s="62"/>
      <c r="E446" s="63"/>
      <c r="F446" s="64"/>
      <c r="G446" s="170"/>
    </row>
    <row r="447" spans="2:7" x14ac:dyDescent="0.25">
      <c r="B447" s="140" t="s">
        <v>1259</v>
      </c>
      <c r="C447" s="61"/>
      <c r="D447" s="62"/>
      <c r="E447" s="63"/>
      <c r="F447" s="64"/>
      <c r="G447" s="170"/>
    </row>
    <row r="448" spans="2:7" x14ac:dyDescent="0.25">
      <c r="B448" s="140" t="s">
        <v>1260</v>
      </c>
      <c r="C448" s="61"/>
      <c r="D448" s="62"/>
      <c r="E448" s="63"/>
      <c r="F448" s="64"/>
      <c r="G448" s="170"/>
    </row>
    <row r="449" spans="2:7" x14ac:dyDescent="0.25">
      <c r="B449" s="140" t="s">
        <v>1261</v>
      </c>
      <c r="C449" s="61"/>
      <c r="D449" s="62"/>
      <c r="E449" s="63"/>
      <c r="F449" s="64"/>
      <c r="G449" s="170"/>
    </row>
    <row r="450" spans="2:7" x14ac:dyDescent="0.25">
      <c r="B450" s="140" t="s">
        <v>1262</v>
      </c>
      <c r="C450" s="61"/>
      <c r="D450" s="62"/>
      <c r="E450" s="63"/>
      <c r="F450" s="64"/>
      <c r="G450" s="170"/>
    </row>
    <row r="451" spans="2:7" x14ac:dyDescent="0.25">
      <c r="B451" s="140" t="s">
        <v>1263</v>
      </c>
      <c r="C451" s="61"/>
      <c r="D451" s="62"/>
      <c r="E451" s="63"/>
      <c r="F451" s="64"/>
      <c r="G451" s="170"/>
    </row>
    <row r="452" spans="2:7" x14ac:dyDescent="0.25">
      <c r="B452" s="140" t="s">
        <v>1264</v>
      </c>
      <c r="C452" s="61"/>
      <c r="D452" s="62"/>
      <c r="E452" s="63"/>
      <c r="F452" s="64"/>
      <c r="G452" s="170"/>
    </row>
    <row r="453" spans="2:7" x14ac:dyDescent="0.25">
      <c r="B453" s="140" t="s">
        <v>1265</v>
      </c>
      <c r="C453" s="61"/>
      <c r="D453" s="62"/>
      <c r="E453" s="63"/>
      <c r="F453" s="64"/>
      <c r="G453" s="170"/>
    </row>
    <row r="454" spans="2:7" x14ac:dyDescent="0.25">
      <c r="B454" s="140" t="s">
        <v>1266</v>
      </c>
      <c r="C454" s="61"/>
      <c r="D454" s="62"/>
      <c r="E454" s="63"/>
      <c r="F454" s="64"/>
      <c r="G454" s="170"/>
    </row>
    <row r="455" spans="2:7" x14ac:dyDescent="0.25">
      <c r="B455" s="140" t="s">
        <v>1267</v>
      </c>
      <c r="C455" s="61"/>
      <c r="D455" s="62"/>
      <c r="E455" s="63"/>
      <c r="F455" s="64"/>
      <c r="G455" s="170"/>
    </row>
    <row r="456" spans="2:7" x14ac:dyDescent="0.25">
      <c r="B456" s="140" t="s">
        <v>1268</v>
      </c>
      <c r="C456" s="61"/>
      <c r="D456" s="62"/>
      <c r="E456" s="63"/>
      <c r="F456" s="64"/>
      <c r="G456" s="170"/>
    </row>
    <row r="457" spans="2:7" x14ac:dyDescent="0.25">
      <c r="B457" s="140" t="s">
        <v>1269</v>
      </c>
      <c r="C457" s="61"/>
      <c r="D457" s="62"/>
      <c r="E457" s="63"/>
      <c r="F457" s="64"/>
      <c r="G457" s="170"/>
    </row>
    <row r="458" spans="2:7" x14ac:dyDescent="0.25">
      <c r="B458" s="140" t="s">
        <v>1270</v>
      </c>
      <c r="C458" s="61"/>
      <c r="D458" s="62"/>
      <c r="E458" s="63"/>
      <c r="F458" s="64"/>
      <c r="G458" s="170"/>
    </row>
    <row r="459" spans="2:7" x14ac:dyDescent="0.25">
      <c r="B459" s="140" t="s">
        <v>1271</v>
      </c>
      <c r="C459" s="61"/>
      <c r="D459" s="62"/>
      <c r="E459" s="63"/>
      <c r="F459" s="64"/>
      <c r="G459" s="170"/>
    </row>
    <row r="460" spans="2:7" x14ac:dyDescent="0.25">
      <c r="B460" s="140" t="s">
        <v>1272</v>
      </c>
      <c r="C460" s="61"/>
      <c r="D460" s="62"/>
      <c r="E460" s="63"/>
      <c r="F460" s="64"/>
      <c r="G460" s="170"/>
    </row>
    <row r="461" spans="2:7" x14ac:dyDescent="0.25">
      <c r="B461" s="140" t="s">
        <v>1273</v>
      </c>
      <c r="C461" s="61"/>
      <c r="D461" s="62"/>
      <c r="E461" s="63"/>
      <c r="F461" s="64"/>
      <c r="G461" s="170"/>
    </row>
    <row r="462" spans="2:7" x14ac:dyDescent="0.25">
      <c r="B462" s="140" t="s">
        <v>1274</v>
      </c>
      <c r="C462" s="61"/>
      <c r="D462" s="62"/>
      <c r="E462" s="63"/>
      <c r="F462" s="64"/>
      <c r="G462" s="170"/>
    </row>
    <row r="463" spans="2:7" x14ac:dyDescent="0.25">
      <c r="B463" s="140" t="s">
        <v>1275</v>
      </c>
      <c r="C463" s="61"/>
      <c r="D463" s="62"/>
      <c r="E463" s="63"/>
      <c r="F463" s="64"/>
      <c r="G463" s="170"/>
    </row>
    <row r="464" spans="2:7" x14ac:dyDescent="0.25">
      <c r="B464" s="140" t="s">
        <v>1276</v>
      </c>
      <c r="C464" s="61"/>
      <c r="D464" s="62"/>
      <c r="E464" s="63"/>
      <c r="F464" s="64"/>
      <c r="G464" s="170"/>
    </row>
    <row r="465" spans="2:7" x14ac:dyDescent="0.25">
      <c r="B465" s="140" t="s">
        <v>1277</v>
      </c>
      <c r="C465" s="61"/>
      <c r="D465" s="62"/>
      <c r="E465" s="63"/>
      <c r="F465" s="64"/>
      <c r="G465" s="170"/>
    </row>
    <row r="466" spans="2:7" x14ac:dyDescent="0.25">
      <c r="B466" s="140" t="s">
        <v>1278</v>
      </c>
      <c r="C466" s="61"/>
      <c r="D466" s="62"/>
      <c r="E466" s="63"/>
      <c r="F466" s="64"/>
      <c r="G466" s="170"/>
    </row>
    <row r="467" spans="2:7" x14ac:dyDescent="0.25">
      <c r="B467" s="140" t="s">
        <v>1279</v>
      </c>
      <c r="C467" s="61"/>
      <c r="D467" s="62"/>
      <c r="E467" s="63"/>
      <c r="F467" s="64"/>
      <c r="G467" s="170"/>
    </row>
    <row r="468" spans="2:7" x14ac:dyDescent="0.25">
      <c r="B468" s="140" t="s">
        <v>1280</v>
      </c>
      <c r="C468" s="61"/>
      <c r="D468" s="62"/>
      <c r="E468" s="63"/>
      <c r="F468" s="64"/>
      <c r="G468" s="170"/>
    </row>
    <row r="469" spans="2:7" x14ac:dyDescent="0.25">
      <c r="B469" s="140" t="s">
        <v>1281</v>
      </c>
      <c r="C469" s="61"/>
      <c r="D469" s="62"/>
      <c r="E469" s="63"/>
      <c r="F469" s="64"/>
      <c r="G469" s="170"/>
    </row>
    <row r="470" spans="2:7" x14ac:dyDescent="0.25">
      <c r="B470" s="140" t="s">
        <v>1282</v>
      </c>
      <c r="C470" s="61"/>
      <c r="D470" s="62"/>
      <c r="E470" s="63"/>
      <c r="F470" s="64"/>
      <c r="G470" s="170"/>
    </row>
    <row r="471" spans="2:7" x14ac:dyDescent="0.25">
      <c r="B471" s="140" t="s">
        <v>1283</v>
      </c>
      <c r="C471" s="61"/>
      <c r="D471" s="62"/>
      <c r="E471" s="63"/>
      <c r="F471" s="64"/>
      <c r="G471" s="170"/>
    </row>
    <row r="472" spans="2:7" x14ac:dyDescent="0.25">
      <c r="B472" s="140" t="s">
        <v>1284</v>
      </c>
      <c r="C472" s="61"/>
      <c r="D472" s="62"/>
      <c r="E472" s="63"/>
      <c r="F472" s="64"/>
      <c r="G472" s="170"/>
    </row>
    <row r="473" spans="2:7" x14ac:dyDescent="0.25">
      <c r="B473" s="140" t="s">
        <v>1285</v>
      </c>
      <c r="C473" s="61"/>
      <c r="D473" s="62"/>
      <c r="E473" s="63"/>
      <c r="F473" s="64"/>
      <c r="G473" s="170"/>
    </row>
    <row r="474" spans="2:7" x14ac:dyDescent="0.25">
      <c r="B474" s="140" t="s">
        <v>1286</v>
      </c>
      <c r="C474" s="61"/>
      <c r="D474" s="62"/>
      <c r="E474" s="63"/>
      <c r="F474" s="64"/>
      <c r="G474" s="170"/>
    </row>
    <row r="475" spans="2:7" x14ac:dyDescent="0.25">
      <c r="B475" s="140" t="s">
        <v>1287</v>
      </c>
      <c r="C475" s="61"/>
      <c r="D475" s="62"/>
      <c r="E475" s="63"/>
      <c r="F475" s="64"/>
      <c r="G475" s="170"/>
    </row>
    <row r="476" spans="2:7" x14ac:dyDescent="0.25">
      <c r="B476" s="140" t="s">
        <v>1288</v>
      </c>
      <c r="C476" s="61"/>
      <c r="D476" s="62"/>
      <c r="E476" s="63"/>
      <c r="F476" s="64"/>
      <c r="G476" s="170"/>
    </row>
    <row r="477" spans="2:7" x14ac:dyDescent="0.25">
      <c r="B477" s="140" t="s">
        <v>1289</v>
      </c>
      <c r="C477" s="61"/>
      <c r="D477" s="62"/>
      <c r="E477" s="63"/>
      <c r="F477" s="64"/>
      <c r="G477" s="170"/>
    </row>
    <row r="478" spans="2:7" x14ac:dyDescent="0.25">
      <c r="B478" s="140" t="s">
        <v>1290</v>
      </c>
      <c r="C478" s="61"/>
      <c r="D478" s="62"/>
      <c r="E478" s="63"/>
      <c r="F478" s="64"/>
      <c r="G478" s="170"/>
    </row>
    <row r="479" spans="2:7" x14ac:dyDescent="0.25">
      <c r="B479" s="140" t="s">
        <v>1291</v>
      </c>
      <c r="C479" s="61"/>
      <c r="D479" s="62"/>
      <c r="E479" s="63"/>
      <c r="F479" s="64"/>
      <c r="G479" s="170"/>
    </row>
    <row r="480" spans="2:7" x14ac:dyDescent="0.25">
      <c r="B480" s="140" t="s">
        <v>1292</v>
      </c>
      <c r="C480" s="61"/>
      <c r="D480" s="62"/>
      <c r="E480" s="63"/>
      <c r="F480" s="64"/>
      <c r="G480" s="170"/>
    </row>
    <row r="481" spans="2:7" x14ac:dyDescent="0.25">
      <c r="B481" s="140" t="s">
        <v>1293</v>
      </c>
      <c r="C481" s="61"/>
      <c r="D481" s="62"/>
      <c r="E481" s="63"/>
      <c r="F481" s="64"/>
      <c r="G481" s="170"/>
    </row>
    <row r="482" spans="2:7" x14ac:dyDescent="0.25">
      <c r="B482" s="140" t="s">
        <v>1294</v>
      </c>
      <c r="C482" s="61"/>
      <c r="D482" s="62"/>
      <c r="E482" s="63"/>
      <c r="F482" s="64"/>
      <c r="G482" s="170"/>
    </row>
    <row r="483" spans="2:7" x14ac:dyDescent="0.25">
      <c r="B483" s="140" t="s">
        <v>1295</v>
      </c>
      <c r="C483" s="61"/>
      <c r="D483" s="62"/>
      <c r="E483" s="63"/>
      <c r="F483" s="64"/>
      <c r="G483" s="170"/>
    </row>
    <row r="484" spans="2:7" x14ac:dyDescent="0.25">
      <c r="B484" s="140" t="s">
        <v>1296</v>
      </c>
      <c r="C484" s="61"/>
      <c r="D484" s="62"/>
      <c r="E484" s="63"/>
      <c r="F484" s="64"/>
      <c r="G484" s="170"/>
    </row>
    <row r="485" spans="2:7" x14ac:dyDescent="0.25">
      <c r="B485" s="140" t="s">
        <v>1297</v>
      </c>
      <c r="C485" s="61"/>
      <c r="D485" s="62"/>
      <c r="E485" s="63"/>
      <c r="F485" s="64"/>
      <c r="G485" s="170"/>
    </row>
    <row r="486" spans="2:7" x14ac:dyDescent="0.25">
      <c r="B486" s="140" t="s">
        <v>1298</v>
      </c>
      <c r="C486" s="61"/>
      <c r="D486" s="62"/>
      <c r="E486" s="63"/>
      <c r="F486" s="64"/>
      <c r="G486" s="170"/>
    </row>
    <row r="487" spans="2:7" x14ac:dyDescent="0.25">
      <c r="B487" s="140" t="s">
        <v>1299</v>
      </c>
      <c r="C487" s="61"/>
      <c r="D487" s="62"/>
      <c r="E487" s="63"/>
      <c r="F487" s="64"/>
      <c r="G487" s="170"/>
    </row>
    <row r="488" spans="2:7" x14ac:dyDescent="0.25">
      <c r="B488" s="140" t="s">
        <v>1300</v>
      </c>
      <c r="C488" s="61"/>
      <c r="D488" s="62"/>
      <c r="E488" s="63"/>
      <c r="F488" s="64"/>
      <c r="G488" s="170"/>
    </row>
    <row r="489" spans="2:7" x14ac:dyDescent="0.25">
      <c r="B489" s="140" t="s">
        <v>1301</v>
      </c>
      <c r="C489" s="61"/>
      <c r="D489" s="62"/>
      <c r="E489" s="63"/>
      <c r="F489" s="64"/>
      <c r="G489" s="170"/>
    </row>
    <row r="490" spans="2:7" x14ac:dyDescent="0.25">
      <c r="B490" s="140" t="s">
        <v>1302</v>
      </c>
      <c r="C490" s="61"/>
      <c r="D490" s="62"/>
      <c r="E490" s="63"/>
      <c r="F490" s="64"/>
      <c r="G490" s="170"/>
    </row>
    <row r="491" spans="2:7" x14ac:dyDescent="0.25">
      <c r="B491" s="140" t="s">
        <v>1303</v>
      </c>
      <c r="C491" s="61"/>
      <c r="D491" s="62"/>
      <c r="E491" s="63"/>
      <c r="F491" s="64"/>
      <c r="G491" s="170"/>
    </row>
    <row r="492" spans="2:7" x14ac:dyDescent="0.25">
      <c r="B492" s="140" t="s">
        <v>1304</v>
      </c>
      <c r="C492" s="61"/>
      <c r="D492" s="62"/>
      <c r="E492" s="63"/>
      <c r="F492" s="64"/>
      <c r="G492" s="170"/>
    </row>
    <row r="493" spans="2:7" x14ac:dyDescent="0.25">
      <c r="B493" s="140" t="s">
        <v>1305</v>
      </c>
      <c r="C493" s="61"/>
      <c r="D493" s="62"/>
      <c r="E493" s="63"/>
      <c r="F493" s="64"/>
      <c r="G493" s="170"/>
    </row>
    <row r="494" spans="2:7" x14ac:dyDescent="0.25">
      <c r="B494" s="140" t="s">
        <v>1306</v>
      </c>
      <c r="C494" s="61"/>
      <c r="D494" s="62"/>
      <c r="E494" s="63"/>
      <c r="F494" s="64"/>
      <c r="G494" s="170"/>
    </row>
    <row r="495" spans="2:7" x14ac:dyDescent="0.25">
      <c r="B495" s="140" t="s">
        <v>1307</v>
      </c>
      <c r="C495" s="61"/>
      <c r="D495" s="62"/>
      <c r="E495" s="63"/>
      <c r="F495" s="64"/>
      <c r="G495" s="170"/>
    </row>
    <row r="496" spans="2:7" x14ac:dyDescent="0.25">
      <c r="B496" s="140" t="s">
        <v>1308</v>
      </c>
      <c r="C496" s="61"/>
      <c r="D496" s="62"/>
      <c r="E496" s="63"/>
      <c r="F496" s="64"/>
      <c r="G496" s="170"/>
    </row>
    <row r="497" spans="2:7" x14ac:dyDescent="0.25">
      <c r="B497" s="140" t="s">
        <v>1309</v>
      </c>
      <c r="C497" s="61"/>
      <c r="D497" s="62"/>
      <c r="E497" s="63"/>
      <c r="F497" s="64"/>
      <c r="G497" s="170"/>
    </row>
    <row r="498" spans="2:7" x14ac:dyDescent="0.25">
      <c r="B498" s="140" t="s">
        <v>1310</v>
      </c>
      <c r="C498" s="61"/>
      <c r="D498" s="62"/>
      <c r="E498" s="63"/>
      <c r="F498" s="64"/>
      <c r="G498" s="170"/>
    </row>
    <row r="499" spans="2:7" x14ac:dyDescent="0.25">
      <c r="B499" s="140" t="s">
        <v>1311</v>
      </c>
      <c r="C499" s="61"/>
      <c r="D499" s="62"/>
      <c r="E499" s="63"/>
      <c r="F499" s="64"/>
      <c r="G499" s="170"/>
    </row>
    <row r="500" spans="2:7" x14ac:dyDescent="0.25">
      <c r="B500" s="140" t="s">
        <v>1312</v>
      </c>
      <c r="C500" s="61"/>
      <c r="D500" s="62"/>
      <c r="E500" s="63"/>
      <c r="F500" s="64"/>
      <c r="G500" s="170"/>
    </row>
    <row r="501" spans="2:7" x14ac:dyDescent="0.25">
      <c r="B501" s="140" t="s">
        <v>1313</v>
      </c>
      <c r="C501" s="61"/>
      <c r="D501" s="62"/>
      <c r="E501" s="63"/>
      <c r="F501" s="64"/>
      <c r="G501" s="170"/>
    </row>
    <row r="502" spans="2:7" x14ac:dyDescent="0.25">
      <c r="B502" s="140" t="s">
        <v>1314</v>
      </c>
      <c r="C502" s="61"/>
      <c r="D502" s="62"/>
      <c r="E502" s="63"/>
      <c r="F502" s="64"/>
      <c r="G502" s="170"/>
    </row>
    <row r="503" spans="2:7" x14ac:dyDescent="0.25">
      <c r="B503" s="140" t="s">
        <v>1315</v>
      </c>
      <c r="C503" s="61"/>
      <c r="D503" s="62"/>
      <c r="E503" s="63"/>
      <c r="F503" s="64"/>
      <c r="G503" s="170"/>
    </row>
    <row r="504" spans="2:7" x14ac:dyDescent="0.25">
      <c r="B504" s="140" t="s">
        <v>1316</v>
      </c>
      <c r="C504" s="61"/>
      <c r="D504" s="62"/>
      <c r="E504" s="63"/>
      <c r="F504" s="64"/>
      <c r="G504" s="170"/>
    </row>
    <row r="505" spans="2:7" x14ac:dyDescent="0.25">
      <c r="B505" s="140" t="s">
        <v>1317</v>
      </c>
      <c r="C505" s="61"/>
      <c r="D505" s="62"/>
      <c r="E505" s="63"/>
      <c r="F505" s="64"/>
      <c r="G505" s="170"/>
    </row>
    <row r="506" spans="2:7" x14ac:dyDescent="0.25">
      <c r="B506" s="140" t="s">
        <v>1318</v>
      </c>
      <c r="C506" s="61"/>
      <c r="D506" s="62"/>
      <c r="E506" s="63"/>
      <c r="F506" s="64"/>
      <c r="G506" s="170"/>
    </row>
    <row r="507" spans="2:7" x14ac:dyDescent="0.25">
      <c r="B507" s="140" t="s">
        <v>1319</v>
      </c>
      <c r="C507" s="61"/>
      <c r="D507" s="62"/>
      <c r="E507" s="63"/>
      <c r="F507" s="64"/>
      <c r="G507" s="170"/>
    </row>
    <row r="508" spans="2:7" x14ac:dyDescent="0.25">
      <c r="B508" s="140" t="s">
        <v>1320</v>
      </c>
      <c r="C508" s="61"/>
      <c r="D508" s="62"/>
      <c r="E508" s="63"/>
      <c r="F508" s="64"/>
      <c r="G508" s="170"/>
    </row>
    <row r="509" spans="2:7" x14ac:dyDescent="0.25">
      <c r="B509" s="140" t="s">
        <v>1321</v>
      </c>
      <c r="C509" s="61"/>
      <c r="D509" s="62"/>
      <c r="E509" s="63"/>
      <c r="F509" s="64"/>
      <c r="G509" s="170"/>
    </row>
    <row r="510" spans="2:7" x14ac:dyDescent="0.25">
      <c r="B510" s="140" t="s">
        <v>1322</v>
      </c>
      <c r="C510" s="61"/>
      <c r="D510" s="62"/>
      <c r="E510" s="63"/>
      <c r="F510" s="64"/>
      <c r="G510" s="170"/>
    </row>
    <row r="511" spans="2:7" x14ac:dyDescent="0.25">
      <c r="B511" s="140" t="s">
        <v>1323</v>
      </c>
      <c r="C511" s="61"/>
      <c r="D511" s="62"/>
      <c r="E511" s="63"/>
      <c r="F511" s="64"/>
      <c r="G511" s="170"/>
    </row>
    <row r="512" spans="2:7" x14ac:dyDescent="0.25">
      <c r="B512" s="140" t="s">
        <v>1324</v>
      </c>
      <c r="C512" s="61"/>
      <c r="D512" s="62"/>
      <c r="E512" s="63"/>
      <c r="F512" s="64"/>
      <c r="G512" s="170"/>
    </row>
    <row r="513" spans="2:7" x14ac:dyDescent="0.25">
      <c r="B513" s="140" t="s">
        <v>1528</v>
      </c>
      <c r="C513" s="61"/>
      <c r="D513" s="62"/>
      <c r="E513" s="63"/>
      <c r="F513" s="64"/>
      <c r="G513" s="170"/>
    </row>
    <row r="514" spans="2:7" x14ac:dyDescent="0.25">
      <c r="B514" s="140" t="s">
        <v>1529</v>
      </c>
      <c r="C514" s="61"/>
      <c r="D514" s="62"/>
      <c r="E514" s="63"/>
      <c r="F514" s="64"/>
      <c r="G514" s="170"/>
    </row>
    <row r="515" spans="2:7" x14ac:dyDescent="0.25">
      <c r="B515" s="140" t="s">
        <v>1530</v>
      </c>
      <c r="C515" s="61"/>
      <c r="D515" s="62"/>
      <c r="E515" s="63"/>
      <c r="F515" s="64"/>
      <c r="G515" s="170"/>
    </row>
    <row r="516" spans="2:7" x14ac:dyDescent="0.25">
      <c r="B516" s="140" t="s">
        <v>1531</v>
      </c>
      <c r="C516" s="61"/>
      <c r="D516" s="62"/>
      <c r="E516" s="63"/>
      <c r="F516" s="64"/>
      <c r="G516" s="170"/>
    </row>
    <row r="517" spans="2:7" x14ac:dyDescent="0.25">
      <c r="B517" s="140" t="s">
        <v>1532</v>
      </c>
      <c r="C517" s="61"/>
      <c r="D517" s="62"/>
      <c r="E517" s="63"/>
      <c r="F517" s="64"/>
      <c r="G517" s="170"/>
    </row>
    <row r="518" spans="2:7" x14ac:dyDescent="0.25">
      <c r="B518" s="140" t="s">
        <v>1533</v>
      </c>
      <c r="C518" s="61"/>
      <c r="D518" s="62"/>
      <c r="E518" s="63"/>
      <c r="F518" s="64"/>
      <c r="G518" s="170"/>
    </row>
    <row r="519" spans="2:7" x14ac:dyDescent="0.25">
      <c r="B519" s="140" t="s">
        <v>1534</v>
      </c>
      <c r="C519" s="61"/>
      <c r="D519" s="62"/>
      <c r="E519" s="63"/>
      <c r="F519" s="64"/>
      <c r="G519" s="170"/>
    </row>
    <row r="520" spans="2:7" x14ac:dyDescent="0.25">
      <c r="B520" s="140" t="s">
        <v>1535</v>
      </c>
      <c r="C520" s="61"/>
      <c r="D520" s="62"/>
      <c r="E520" s="63"/>
      <c r="F520" s="64"/>
      <c r="G520" s="170"/>
    </row>
    <row r="521" spans="2:7" x14ac:dyDescent="0.25">
      <c r="B521" s="140" t="s">
        <v>1536</v>
      </c>
      <c r="C521" s="61"/>
      <c r="D521" s="62"/>
      <c r="E521" s="63"/>
      <c r="F521" s="64"/>
      <c r="G521" s="170"/>
    </row>
    <row r="522" spans="2:7" x14ac:dyDescent="0.25">
      <c r="B522" s="140" t="s">
        <v>1537</v>
      </c>
      <c r="C522" s="61"/>
      <c r="D522" s="62"/>
      <c r="E522" s="63"/>
      <c r="F522" s="64"/>
      <c r="G522" s="170"/>
    </row>
    <row r="523" spans="2:7" x14ac:dyDescent="0.25">
      <c r="B523" s="140" t="s">
        <v>1538</v>
      </c>
      <c r="C523" s="61"/>
      <c r="D523" s="62"/>
      <c r="E523" s="63"/>
      <c r="F523" s="64"/>
      <c r="G523" s="170"/>
    </row>
    <row r="524" spans="2:7" x14ac:dyDescent="0.25">
      <c r="B524" s="140" t="s">
        <v>1539</v>
      </c>
      <c r="C524" s="61"/>
      <c r="D524" s="62"/>
      <c r="E524" s="63"/>
      <c r="F524" s="64"/>
      <c r="G524" s="170"/>
    </row>
    <row r="525" spans="2:7" x14ac:dyDescent="0.25">
      <c r="B525" s="140" t="s">
        <v>1540</v>
      </c>
      <c r="C525" s="61"/>
      <c r="D525" s="62"/>
      <c r="E525" s="63"/>
      <c r="F525" s="64"/>
      <c r="G525" s="170"/>
    </row>
    <row r="526" spans="2:7" x14ac:dyDescent="0.25">
      <c r="B526" s="140" t="s">
        <v>1541</v>
      </c>
      <c r="C526" s="61"/>
      <c r="D526" s="62"/>
      <c r="E526" s="63"/>
      <c r="F526" s="64"/>
      <c r="G526" s="170"/>
    </row>
    <row r="527" spans="2:7" x14ac:dyDescent="0.25">
      <c r="B527" s="140" t="s">
        <v>1542</v>
      </c>
      <c r="C527" s="61"/>
      <c r="D527" s="62"/>
      <c r="E527" s="63"/>
      <c r="F527" s="64"/>
      <c r="G527" s="170"/>
    </row>
    <row r="528" spans="2:7" x14ac:dyDescent="0.25">
      <c r="B528" s="140" t="s">
        <v>1543</v>
      </c>
      <c r="C528" s="61"/>
      <c r="D528" s="62"/>
      <c r="E528" s="63"/>
      <c r="F528" s="64"/>
      <c r="G528" s="170"/>
    </row>
    <row r="529" spans="2:7" x14ac:dyDescent="0.25">
      <c r="B529" s="140" t="s">
        <v>1544</v>
      </c>
      <c r="C529" s="61"/>
      <c r="D529" s="62"/>
      <c r="E529" s="63"/>
      <c r="F529" s="64"/>
      <c r="G529" s="170"/>
    </row>
    <row r="530" spans="2:7" x14ac:dyDescent="0.25">
      <c r="B530" s="140" t="s">
        <v>1545</v>
      </c>
      <c r="C530" s="61"/>
      <c r="D530" s="62"/>
      <c r="E530" s="63"/>
      <c r="F530" s="64"/>
      <c r="G530" s="170"/>
    </row>
    <row r="531" spans="2:7" x14ac:dyDescent="0.25">
      <c r="B531" s="140" t="s">
        <v>1546</v>
      </c>
      <c r="C531" s="61"/>
      <c r="D531" s="62"/>
      <c r="E531" s="63"/>
      <c r="F531" s="64"/>
      <c r="G531" s="170"/>
    </row>
    <row r="532" spans="2:7" x14ac:dyDescent="0.25">
      <c r="B532" s="140" t="s">
        <v>1547</v>
      </c>
      <c r="C532" s="61"/>
      <c r="D532" s="62"/>
      <c r="E532" s="63"/>
      <c r="F532" s="64"/>
      <c r="G532" s="170"/>
    </row>
    <row r="533" spans="2:7" x14ac:dyDescent="0.25">
      <c r="B533" s="140" t="s">
        <v>1548</v>
      </c>
      <c r="C533" s="61"/>
      <c r="D533" s="62"/>
      <c r="E533" s="63"/>
      <c r="F533" s="64"/>
      <c r="G533" s="170"/>
    </row>
    <row r="534" spans="2:7" x14ac:dyDescent="0.25">
      <c r="B534" s="140" t="s">
        <v>1549</v>
      </c>
      <c r="C534" s="61"/>
      <c r="D534" s="62"/>
      <c r="E534" s="63"/>
      <c r="F534" s="64"/>
      <c r="G534" s="170"/>
    </row>
    <row r="535" spans="2:7" x14ac:dyDescent="0.25">
      <c r="B535" s="140" t="s">
        <v>1550</v>
      </c>
      <c r="C535" s="61"/>
      <c r="D535" s="62"/>
      <c r="E535" s="63"/>
      <c r="F535" s="64"/>
      <c r="G535" s="170"/>
    </row>
    <row r="536" spans="2:7" x14ac:dyDescent="0.25">
      <c r="B536" s="140" t="s">
        <v>1551</v>
      </c>
      <c r="C536" s="61"/>
      <c r="D536" s="62"/>
      <c r="E536" s="63"/>
      <c r="F536" s="64"/>
      <c r="G536" s="170"/>
    </row>
    <row r="537" spans="2:7" x14ac:dyDescent="0.25">
      <c r="B537" s="140" t="s">
        <v>1552</v>
      </c>
      <c r="C537" s="61"/>
      <c r="D537" s="62"/>
      <c r="E537" s="63"/>
      <c r="F537" s="64"/>
      <c r="G537" s="170"/>
    </row>
    <row r="538" spans="2:7" x14ac:dyDescent="0.25">
      <c r="B538" s="140" t="s">
        <v>1553</v>
      </c>
      <c r="C538" s="61"/>
      <c r="D538" s="62"/>
      <c r="E538" s="63"/>
      <c r="F538" s="64"/>
      <c r="G538" s="170"/>
    </row>
    <row r="539" spans="2:7" x14ac:dyDescent="0.25">
      <c r="B539" s="140" t="s">
        <v>1554</v>
      </c>
      <c r="C539" s="61"/>
      <c r="D539" s="62"/>
      <c r="E539" s="63"/>
      <c r="F539" s="64"/>
      <c r="G539" s="170"/>
    </row>
    <row r="540" spans="2:7" x14ac:dyDescent="0.25">
      <c r="B540" s="140" t="s">
        <v>1555</v>
      </c>
      <c r="C540" s="61"/>
      <c r="D540" s="62"/>
      <c r="E540" s="63"/>
      <c r="F540" s="64"/>
      <c r="G540" s="170"/>
    </row>
    <row r="541" spans="2:7" x14ac:dyDescent="0.25">
      <c r="B541" s="140" t="s">
        <v>1556</v>
      </c>
      <c r="C541" s="61"/>
      <c r="D541" s="62"/>
      <c r="E541" s="63"/>
      <c r="F541" s="64"/>
      <c r="G541" s="170"/>
    </row>
    <row r="542" spans="2:7" x14ac:dyDescent="0.25">
      <c r="B542" s="140" t="s">
        <v>1557</v>
      </c>
      <c r="C542" s="61"/>
      <c r="D542" s="62"/>
      <c r="E542" s="63"/>
      <c r="F542" s="64"/>
      <c r="G542" s="170"/>
    </row>
    <row r="543" spans="2:7" x14ac:dyDescent="0.25">
      <c r="B543" s="140" t="s">
        <v>1558</v>
      </c>
      <c r="C543" s="61"/>
      <c r="D543" s="62"/>
      <c r="E543" s="63"/>
      <c r="F543" s="64"/>
      <c r="G543" s="170"/>
    </row>
    <row r="544" spans="2:7" x14ac:dyDescent="0.25">
      <c r="B544" s="140" t="s">
        <v>1559</v>
      </c>
      <c r="C544" s="61"/>
      <c r="D544" s="62"/>
      <c r="E544" s="63"/>
      <c r="F544" s="64"/>
      <c r="G544" s="170"/>
    </row>
    <row r="545" spans="2:7" x14ac:dyDescent="0.25">
      <c r="B545" s="140" t="s">
        <v>1560</v>
      </c>
      <c r="C545" s="61"/>
      <c r="D545" s="62"/>
      <c r="E545" s="63"/>
      <c r="F545" s="64"/>
      <c r="G545" s="170"/>
    </row>
    <row r="546" spans="2:7" x14ac:dyDescent="0.25">
      <c r="B546" s="140" t="s">
        <v>1561</v>
      </c>
      <c r="C546" s="61"/>
      <c r="D546" s="62"/>
      <c r="E546" s="63"/>
      <c r="F546" s="64"/>
      <c r="G546" s="170"/>
    </row>
    <row r="547" spans="2:7" x14ac:dyDescent="0.25">
      <c r="B547" s="140" t="s">
        <v>1562</v>
      </c>
      <c r="C547" s="61"/>
      <c r="D547" s="62"/>
      <c r="E547" s="63"/>
      <c r="F547" s="64"/>
      <c r="G547" s="170"/>
    </row>
    <row r="548" spans="2:7" x14ac:dyDescent="0.25">
      <c r="B548" s="140" t="s">
        <v>1563</v>
      </c>
      <c r="C548" s="61"/>
      <c r="D548" s="62"/>
      <c r="E548" s="63"/>
      <c r="F548" s="64"/>
      <c r="G548" s="170"/>
    </row>
    <row r="549" spans="2:7" x14ac:dyDescent="0.25">
      <c r="B549" s="140" t="s">
        <v>1564</v>
      </c>
      <c r="C549" s="61"/>
      <c r="D549" s="62"/>
      <c r="E549" s="63"/>
      <c r="F549" s="64"/>
      <c r="G549" s="170"/>
    </row>
    <row r="550" spans="2:7" x14ac:dyDescent="0.25">
      <c r="B550" s="140" t="s">
        <v>1565</v>
      </c>
      <c r="C550" s="61"/>
      <c r="D550" s="62"/>
      <c r="E550" s="63"/>
      <c r="F550" s="64"/>
      <c r="G550" s="170"/>
    </row>
    <row r="551" spans="2:7" x14ac:dyDescent="0.25">
      <c r="B551" s="140" t="s">
        <v>1566</v>
      </c>
      <c r="C551" s="61"/>
      <c r="D551" s="62"/>
      <c r="E551" s="63"/>
      <c r="F551" s="64"/>
      <c r="G551" s="170"/>
    </row>
    <row r="552" spans="2:7" x14ac:dyDescent="0.25">
      <c r="B552" s="140" t="s">
        <v>1567</v>
      </c>
      <c r="C552" s="61"/>
      <c r="D552" s="62"/>
      <c r="E552" s="63"/>
      <c r="F552" s="64"/>
      <c r="G552" s="170"/>
    </row>
    <row r="553" spans="2:7" x14ac:dyDescent="0.25">
      <c r="B553" s="140" t="s">
        <v>1568</v>
      </c>
      <c r="C553" s="61"/>
      <c r="D553" s="62"/>
      <c r="E553" s="63"/>
      <c r="F553" s="64"/>
      <c r="G553" s="170"/>
    </row>
    <row r="554" spans="2:7" x14ac:dyDescent="0.25">
      <c r="B554" s="140" t="s">
        <v>1569</v>
      </c>
      <c r="C554" s="61"/>
      <c r="D554" s="62"/>
      <c r="E554" s="63"/>
      <c r="F554" s="64"/>
      <c r="G554" s="170"/>
    </row>
    <row r="555" spans="2:7" x14ac:dyDescent="0.25">
      <c r="B555" s="140" t="s">
        <v>1570</v>
      </c>
      <c r="C555" s="61"/>
      <c r="D555" s="62"/>
      <c r="E555" s="63"/>
      <c r="F555" s="64"/>
      <c r="G555" s="170"/>
    </row>
    <row r="556" spans="2:7" x14ac:dyDescent="0.25">
      <c r="B556" s="140" t="s">
        <v>1571</v>
      </c>
      <c r="C556" s="61"/>
      <c r="D556" s="62"/>
      <c r="E556" s="63"/>
      <c r="F556" s="64"/>
      <c r="G556" s="170"/>
    </row>
    <row r="557" spans="2:7" x14ac:dyDescent="0.25">
      <c r="B557" s="140" t="s">
        <v>1572</v>
      </c>
      <c r="C557" s="61"/>
      <c r="D557" s="62"/>
      <c r="E557" s="63"/>
      <c r="F557" s="64"/>
      <c r="G557" s="170"/>
    </row>
    <row r="558" spans="2:7" x14ac:dyDescent="0.25">
      <c r="B558" s="140" t="s">
        <v>1573</v>
      </c>
      <c r="C558" s="61"/>
      <c r="D558" s="62"/>
      <c r="E558" s="63"/>
      <c r="F558" s="64"/>
      <c r="G558" s="170"/>
    </row>
    <row r="559" spans="2:7" x14ac:dyDescent="0.25">
      <c r="B559" s="140" t="s">
        <v>1574</v>
      </c>
      <c r="C559" s="61"/>
      <c r="D559" s="62"/>
      <c r="E559" s="63"/>
      <c r="F559" s="64"/>
      <c r="G559" s="170"/>
    </row>
    <row r="560" spans="2:7" x14ac:dyDescent="0.25">
      <c r="B560" s="140" t="s">
        <v>1575</v>
      </c>
      <c r="C560" s="61"/>
      <c r="D560" s="62"/>
      <c r="E560" s="63"/>
      <c r="F560" s="64"/>
      <c r="G560" s="170"/>
    </row>
    <row r="561" spans="2:7" x14ac:dyDescent="0.25">
      <c r="B561" s="140" t="s">
        <v>1576</v>
      </c>
      <c r="C561" s="61"/>
      <c r="D561" s="62"/>
      <c r="E561" s="63"/>
      <c r="F561" s="64"/>
      <c r="G561" s="170"/>
    </row>
    <row r="562" spans="2:7" x14ac:dyDescent="0.25">
      <c r="B562" s="140" t="s">
        <v>1577</v>
      </c>
      <c r="C562" s="61"/>
      <c r="D562" s="62"/>
      <c r="E562" s="63"/>
      <c r="F562" s="64"/>
      <c r="G562" s="170"/>
    </row>
    <row r="563" spans="2:7" x14ac:dyDescent="0.25">
      <c r="B563" s="140" t="s">
        <v>1578</v>
      </c>
      <c r="C563" s="61"/>
      <c r="D563" s="62"/>
      <c r="E563" s="63"/>
      <c r="F563" s="64"/>
      <c r="G563" s="170"/>
    </row>
    <row r="564" spans="2:7" x14ac:dyDescent="0.25">
      <c r="B564" s="140" t="s">
        <v>1579</v>
      </c>
      <c r="C564" s="61"/>
      <c r="D564" s="62"/>
      <c r="E564" s="63"/>
      <c r="F564" s="64"/>
      <c r="G564" s="170"/>
    </row>
    <row r="565" spans="2:7" x14ac:dyDescent="0.25">
      <c r="B565" s="140" t="s">
        <v>1580</v>
      </c>
      <c r="C565" s="61"/>
      <c r="D565" s="62"/>
      <c r="E565" s="63"/>
      <c r="F565" s="64"/>
      <c r="G565" s="170"/>
    </row>
    <row r="566" spans="2:7" x14ac:dyDescent="0.25">
      <c r="B566" s="140" t="s">
        <v>1581</v>
      </c>
      <c r="C566" s="61"/>
      <c r="D566" s="62"/>
      <c r="E566" s="63"/>
      <c r="F566" s="64"/>
      <c r="G566" s="170"/>
    </row>
    <row r="567" spans="2:7" x14ac:dyDescent="0.25">
      <c r="B567" s="140" t="s">
        <v>1582</v>
      </c>
      <c r="C567" s="61"/>
      <c r="D567" s="62"/>
      <c r="E567" s="63"/>
      <c r="F567" s="64"/>
      <c r="G567" s="170"/>
    </row>
    <row r="568" spans="2:7" x14ac:dyDescent="0.25">
      <c r="B568" s="140" t="s">
        <v>1583</v>
      </c>
      <c r="C568" s="61"/>
      <c r="D568" s="62"/>
      <c r="E568" s="63"/>
      <c r="F568" s="64"/>
      <c r="G568" s="170"/>
    </row>
    <row r="569" spans="2:7" x14ac:dyDescent="0.25">
      <c r="B569" s="140" t="s">
        <v>1584</v>
      </c>
      <c r="C569" s="61"/>
      <c r="D569" s="62"/>
      <c r="E569" s="63"/>
      <c r="F569" s="64"/>
      <c r="G569" s="170"/>
    </row>
    <row r="570" spans="2:7" x14ac:dyDescent="0.25">
      <c r="B570" s="140" t="s">
        <v>1585</v>
      </c>
      <c r="C570" s="61"/>
      <c r="D570" s="62"/>
      <c r="E570" s="63"/>
      <c r="F570" s="64"/>
      <c r="G570" s="170"/>
    </row>
    <row r="571" spans="2:7" x14ac:dyDescent="0.25">
      <c r="B571" s="140" t="s">
        <v>1586</v>
      </c>
      <c r="C571" s="61"/>
      <c r="D571" s="62"/>
      <c r="E571" s="63"/>
      <c r="F571" s="64"/>
      <c r="G571" s="170"/>
    </row>
    <row r="572" spans="2:7" x14ac:dyDescent="0.25">
      <c r="B572" s="140" t="s">
        <v>1587</v>
      </c>
      <c r="C572" s="61"/>
      <c r="D572" s="62"/>
      <c r="E572" s="63"/>
      <c r="F572" s="64"/>
      <c r="G572" s="170"/>
    </row>
    <row r="573" spans="2:7" x14ac:dyDescent="0.25">
      <c r="B573" s="140" t="s">
        <v>1588</v>
      </c>
      <c r="C573" s="61"/>
      <c r="D573" s="62"/>
      <c r="E573" s="63"/>
      <c r="F573" s="64"/>
      <c r="G573" s="170"/>
    </row>
    <row r="574" spans="2:7" x14ac:dyDescent="0.25">
      <c r="B574" s="140" t="s">
        <v>1589</v>
      </c>
      <c r="C574" s="61"/>
      <c r="D574" s="62"/>
      <c r="E574" s="63"/>
      <c r="F574" s="64"/>
      <c r="G574" s="170"/>
    </row>
    <row r="575" spans="2:7" x14ac:dyDescent="0.25">
      <c r="B575" s="140" t="s">
        <v>1590</v>
      </c>
      <c r="C575" s="61"/>
      <c r="D575" s="62"/>
      <c r="E575" s="63"/>
      <c r="F575" s="64"/>
      <c r="G575" s="170"/>
    </row>
    <row r="576" spans="2:7" x14ac:dyDescent="0.25">
      <c r="B576" s="140" t="s">
        <v>1591</v>
      </c>
      <c r="C576" s="61"/>
      <c r="D576" s="62"/>
      <c r="E576" s="63"/>
      <c r="F576" s="64"/>
      <c r="G576" s="170"/>
    </row>
    <row r="577" spans="2:7" x14ac:dyDescent="0.25">
      <c r="B577" s="140" t="s">
        <v>1592</v>
      </c>
      <c r="C577" s="61"/>
      <c r="D577" s="62"/>
      <c r="E577" s="63"/>
      <c r="F577" s="64"/>
      <c r="G577" s="170"/>
    </row>
    <row r="578" spans="2:7" x14ac:dyDescent="0.25">
      <c r="B578" s="140" t="s">
        <v>1593</v>
      </c>
      <c r="C578" s="61"/>
      <c r="D578" s="62"/>
      <c r="E578" s="63"/>
      <c r="F578" s="64"/>
      <c r="G578" s="170"/>
    </row>
    <row r="579" spans="2:7" x14ac:dyDescent="0.25">
      <c r="B579" s="140" t="s">
        <v>1594</v>
      </c>
      <c r="C579" s="61"/>
      <c r="D579" s="62"/>
      <c r="E579" s="63"/>
      <c r="F579" s="64"/>
      <c r="G579" s="170"/>
    </row>
    <row r="580" spans="2:7" x14ac:dyDescent="0.25">
      <c r="B580" s="140" t="s">
        <v>1595</v>
      </c>
      <c r="C580" s="61"/>
      <c r="D580" s="62"/>
      <c r="E580" s="63"/>
      <c r="F580" s="64"/>
      <c r="G580" s="170"/>
    </row>
    <row r="581" spans="2:7" x14ac:dyDescent="0.25">
      <c r="B581" s="140" t="s">
        <v>1596</v>
      </c>
      <c r="C581" s="61"/>
      <c r="D581" s="62"/>
      <c r="E581" s="63"/>
      <c r="F581" s="64"/>
      <c r="G581" s="170"/>
    </row>
    <row r="582" spans="2:7" x14ac:dyDescent="0.25">
      <c r="B582" s="140" t="s">
        <v>1597</v>
      </c>
      <c r="C582" s="61"/>
      <c r="D582" s="62"/>
      <c r="E582" s="63"/>
      <c r="F582" s="64"/>
      <c r="G582" s="170"/>
    </row>
    <row r="583" spans="2:7" x14ac:dyDescent="0.25">
      <c r="B583" s="140" t="s">
        <v>1598</v>
      </c>
      <c r="C583" s="61"/>
      <c r="D583" s="62"/>
      <c r="E583" s="63"/>
      <c r="F583" s="64"/>
      <c r="G583" s="170"/>
    </row>
    <row r="584" spans="2:7" x14ac:dyDescent="0.25">
      <c r="B584" s="140" t="s">
        <v>1599</v>
      </c>
      <c r="C584" s="61"/>
      <c r="D584" s="62"/>
      <c r="E584" s="63"/>
      <c r="F584" s="64"/>
      <c r="G584" s="170"/>
    </row>
    <row r="585" spans="2:7" x14ac:dyDescent="0.25">
      <c r="B585" s="140" t="s">
        <v>1600</v>
      </c>
      <c r="C585" s="61"/>
      <c r="D585" s="62"/>
      <c r="E585" s="63"/>
      <c r="F585" s="64"/>
      <c r="G585" s="170"/>
    </row>
    <row r="586" spans="2:7" x14ac:dyDescent="0.25">
      <c r="B586" s="140" t="s">
        <v>1601</v>
      </c>
      <c r="C586" s="61"/>
      <c r="D586" s="62"/>
      <c r="E586" s="63"/>
      <c r="F586" s="64"/>
      <c r="G586" s="170"/>
    </row>
    <row r="587" spans="2:7" x14ac:dyDescent="0.25">
      <c r="B587" s="140" t="s">
        <v>1602</v>
      </c>
      <c r="C587" s="61"/>
      <c r="D587" s="62"/>
      <c r="E587" s="63"/>
      <c r="F587" s="64"/>
      <c r="G587" s="170"/>
    </row>
    <row r="588" spans="2:7" x14ac:dyDescent="0.25">
      <c r="B588" s="140" t="s">
        <v>1603</v>
      </c>
      <c r="C588" s="61"/>
      <c r="D588" s="62"/>
      <c r="E588" s="63"/>
      <c r="F588" s="64"/>
      <c r="G588" s="170"/>
    </row>
    <row r="589" spans="2:7" x14ac:dyDescent="0.25">
      <c r="B589" s="140" t="s">
        <v>1604</v>
      </c>
      <c r="C589" s="61"/>
      <c r="D589" s="62"/>
      <c r="E589" s="63"/>
      <c r="F589" s="64"/>
      <c r="G589" s="170"/>
    </row>
    <row r="590" spans="2:7" x14ac:dyDescent="0.25">
      <c r="B590" s="140" t="s">
        <v>1605</v>
      </c>
      <c r="C590" s="61"/>
      <c r="D590" s="62"/>
      <c r="E590" s="63"/>
      <c r="F590" s="64"/>
      <c r="G590" s="170"/>
    </row>
    <row r="591" spans="2:7" x14ac:dyDescent="0.25">
      <c r="B591" s="140" t="s">
        <v>1606</v>
      </c>
      <c r="C591" s="61"/>
      <c r="D591" s="62"/>
      <c r="E591" s="63"/>
      <c r="F591" s="64"/>
      <c r="G591" s="170"/>
    </row>
    <row r="592" spans="2:7" x14ac:dyDescent="0.25">
      <c r="B592" s="140" t="s">
        <v>1607</v>
      </c>
      <c r="C592" s="61"/>
      <c r="D592" s="62"/>
      <c r="E592" s="63"/>
      <c r="F592" s="64"/>
      <c r="G592" s="170"/>
    </row>
    <row r="593" spans="2:7" x14ac:dyDescent="0.25">
      <c r="B593" s="140" t="s">
        <v>1608</v>
      </c>
      <c r="C593" s="61"/>
      <c r="D593" s="62"/>
      <c r="E593" s="63"/>
      <c r="F593" s="64"/>
      <c r="G593" s="170"/>
    </row>
    <row r="594" spans="2:7" x14ac:dyDescent="0.25">
      <c r="B594" s="140" t="s">
        <v>1609</v>
      </c>
      <c r="C594" s="61"/>
      <c r="D594" s="62"/>
      <c r="E594" s="63"/>
      <c r="F594" s="64"/>
      <c r="G594" s="170"/>
    </row>
    <row r="595" spans="2:7" x14ac:dyDescent="0.25">
      <c r="B595" s="140" t="s">
        <v>1610</v>
      </c>
      <c r="C595" s="61"/>
      <c r="D595" s="62"/>
      <c r="E595" s="63"/>
      <c r="F595" s="64"/>
      <c r="G595" s="170"/>
    </row>
    <row r="596" spans="2:7" x14ac:dyDescent="0.25">
      <c r="B596" s="140" t="s">
        <v>1611</v>
      </c>
      <c r="C596" s="61"/>
      <c r="D596" s="62"/>
      <c r="E596" s="63"/>
      <c r="F596" s="64"/>
      <c r="G596" s="170"/>
    </row>
    <row r="597" spans="2:7" x14ac:dyDescent="0.25">
      <c r="B597" s="140" t="s">
        <v>1612</v>
      </c>
      <c r="C597" s="61"/>
      <c r="D597" s="62"/>
      <c r="E597" s="63"/>
      <c r="F597" s="64"/>
      <c r="G597" s="170"/>
    </row>
    <row r="598" spans="2:7" x14ac:dyDescent="0.25">
      <c r="B598" s="140" t="s">
        <v>1613</v>
      </c>
      <c r="C598" s="61"/>
      <c r="D598" s="62"/>
      <c r="E598" s="63"/>
      <c r="F598" s="64"/>
      <c r="G598" s="170"/>
    </row>
    <row r="599" spans="2:7" x14ac:dyDescent="0.25">
      <c r="B599" s="140" t="s">
        <v>1614</v>
      </c>
      <c r="C599" s="61"/>
      <c r="D599" s="62"/>
      <c r="E599" s="63"/>
      <c r="F599" s="64"/>
      <c r="G599" s="170"/>
    </row>
    <row r="600" spans="2:7" x14ac:dyDescent="0.25">
      <c r="B600" s="140" t="s">
        <v>1615</v>
      </c>
      <c r="C600" s="61"/>
      <c r="D600" s="62"/>
      <c r="E600" s="63"/>
      <c r="F600" s="64"/>
      <c r="G600" s="170"/>
    </row>
    <row r="601" spans="2:7" x14ac:dyDescent="0.25">
      <c r="B601" s="140" t="s">
        <v>1616</v>
      </c>
      <c r="C601" s="61"/>
      <c r="D601" s="62"/>
      <c r="E601" s="63"/>
      <c r="F601" s="64"/>
      <c r="G601" s="170"/>
    </row>
    <row r="602" spans="2:7" x14ac:dyDescent="0.25">
      <c r="B602" s="140" t="s">
        <v>1617</v>
      </c>
      <c r="C602" s="61"/>
      <c r="D602" s="62"/>
      <c r="E602" s="63"/>
      <c r="F602" s="64"/>
      <c r="G602" s="170"/>
    </row>
    <row r="603" spans="2:7" x14ac:dyDescent="0.25">
      <c r="B603" s="140" t="s">
        <v>1618</v>
      </c>
      <c r="C603" s="61"/>
      <c r="D603" s="62"/>
      <c r="E603" s="63"/>
      <c r="F603" s="64"/>
      <c r="G603" s="170"/>
    </row>
    <row r="604" spans="2:7" x14ac:dyDescent="0.25">
      <c r="B604" s="140" t="s">
        <v>1619</v>
      </c>
      <c r="C604" s="61"/>
      <c r="D604" s="62"/>
      <c r="E604" s="63"/>
      <c r="F604" s="64"/>
      <c r="G604" s="170"/>
    </row>
    <row r="605" spans="2:7" x14ac:dyDescent="0.25">
      <c r="B605" s="140" t="s">
        <v>1620</v>
      </c>
      <c r="C605" s="61"/>
      <c r="D605" s="62"/>
      <c r="E605" s="63"/>
      <c r="F605" s="64"/>
      <c r="G605" s="170"/>
    </row>
    <row r="606" spans="2:7" x14ac:dyDescent="0.25">
      <c r="B606" s="140" t="s">
        <v>1621</v>
      </c>
      <c r="C606" s="61"/>
      <c r="D606" s="62"/>
      <c r="E606" s="63"/>
      <c r="F606" s="64"/>
      <c r="G606" s="170"/>
    </row>
    <row r="607" spans="2:7" x14ac:dyDescent="0.25">
      <c r="B607" s="140" t="s">
        <v>1622</v>
      </c>
      <c r="C607" s="61"/>
      <c r="D607" s="62"/>
      <c r="E607" s="63"/>
      <c r="F607" s="64"/>
      <c r="G607" s="170"/>
    </row>
    <row r="608" spans="2:7" x14ac:dyDescent="0.25">
      <c r="B608" s="140" t="s">
        <v>1623</v>
      </c>
      <c r="C608" s="61"/>
      <c r="D608" s="62"/>
      <c r="E608" s="63"/>
      <c r="F608" s="64"/>
      <c r="G608" s="170"/>
    </row>
    <row r="609" spans="2:7" x14ac:dyDescent="0.25">
      <c r="B609" s="140" t="s">
        <v>1624</v>
      </c>
      <c r="C609" s="61"/>
      <c r="D609" s="62"/>
      <c r="E609" s="63"/>
      <c r="F609" s="64"/>
      <c r="G609" s="170"/>
    </row>
    <row r="610" spans="2:7" x14ac:dyDescent="0.25">
      <c r="B610" s="140" t="s">
        <v>1625</v>
      </c>
      <c r="C610" s="61"/>
      <c r="D610" s="62"/>
      <c r="E610" s="63"/>
      <c r="F610" s="64"/>
      <c r="G610" s="170"/>
    </row>
    <row r="611" spans="2:7" x14ac:dyDescent="0.25">
      <c r="B611" s="140" t="s">
        <v>1626</v>
      </c>
      <c r="C611" s="61"/>
      <c r="D611" s="62"/>
      <c r="E611" s="63"/>
      <c r="F611" s="64"/>
      <c r="G611" s="170"/>
    </row>
    <row r="612" spans="2:7" x14ac:dyDescent="0.25">
      <c r="B612" s="140" t="s">
        <v>1627</v>
      </c>
      <c r="C612" s="61"/>
      <c r="D612" s="62"/>
      <c r="E612" s="63"/>
      <c r="F612" s="64"/>
      <c r="G612" s="170"/>
    </row>
    <row r="613" spans="2:7" x14ac:dyDescent="0.25">
      <c r="B613" s="140" t="s">
        <v>1628</v>
      </c>
      <c r="C613" s="61"/>
      <c r="D613" s="62"/>
      <c r="E613" s="63"/>
      <c r="F613" s="64"/>
      <c r="G613" s="170"/>
    </row>
    <row r="614" spans="2:7" x14ac:dyDescent="0.25">
      <c r="B614" s="140" t="s">
        <v>1629</v>
      </c>
      <c r="C614" s="61"/>
      <c r="D614" s="62"/>
      <c r="E614" s="63"/>
      <c r="F614" s="64"/>
      <c r="G614" s="170"/>
    </row>
    <row r="615" spans="2:7" x14ac:dyDescent="0.25">
      <c r="B615" s="140" t="s">
        <v>1630</v>
      </c>
      <c r="C615" s="61"/>
      <c r="D615" s="62"/>
      <c r="E615" s="63"/>
      <c r="F615" s="64"/>
      <c r="G615" s="170"/>
    </row>
    <row r="616" spans="2:7" x14ac:dyDescent="0.25">
      <c r="B616" s="140" t="s">
        <v>1631</v>
      </c>
      <c r="C616" s="61"/>
      <c r="D616" s="62"/>
      <c r="E616" s="63"/>
      <c r="F616" s="64"/>
      <c r="G616" s="170"/>
    </row>
    <row r="617" spans="2:7" x14ac:dyDescent="0.25">
      <c r="B617" s="140" t="s">
        <v>1632</v>
      </c>
      <c r="C617" s="61"/>
      <c r="D617" s="62"/>
      <c r="E617" s="63"/>
      <c r="F617" s="64"/>
      <c r="G617" s="170"/>
    </row>
    <row r="618" spans="2:7" x14ac:dyDescent="0.25">
      <c r="B618" s="140" t="s">
        <v>1633</v>
      </c>
      <c r="C618" s="61"/>
      <c r="D618" s="62"/>
      <c r="E618" s="63"/>
      <c r="F618" s="64"/>
      <c r="G618" s="170"/>
    </row>
    <row r="619" spans="2:7" x14ac:dyDescent="0.25">
      <c r="B619" s="140" t="s">
        <v>1634</v>
      </c>
      <c r="C619" s="61"/>
      <c r="D619" s="62"/>
      <c r="E619" s="63"/>
      <c r="F619" s="64"/>
      <c r="G619" s="170"/>
    </row>
    <row r="620" spans="2:7" x14ac:dyDescent="0.25">
      <c r="B620" s="140" t="s">
        <v>1635</v>
      </c>
      <c r="C620" s="61"/>
      <c r="D620" s="62"/>
      <c r="E620" s="63"/>
      <c r="F620" s="64"/>
      <c r="G620" s="170"/>
    </row>
    <row r="621" spans="2:7" x14ac:dyDescent="0.25">
      <c r="B621" s="140" t="s">
        <v>1636</v>
      </c>
      <c r="C621" s="61"/>
      <c r="D621" s="62"/>
      <c r="E621" s="63"/>
      <c r="F621" s="64"/>
      <c r="G621" s="170"/>
    </row>
    <row r="622" spans="2:7" x14ac:dyDescent="0.25">
      <c r="B622" s="140" t="s">
        <v>1637</v>
      </c>
      <c r="C622" s="61"/>
      <c r="D622" s="62"/>
      <c r="E622" s="63"/>
      <c r="F622" s="64"/>
      <c r="G622" s="170"/>
    </row>
    <row r="623" spans="2:7" x14ac:dyDescent="0.25">
      <c r="B623" s="140" t="s">
        <v>1638</v>
      </c>
      <c r="C623" s="61"/>
      <c r="D623" s="62"/>
      <c r="E623" s="63"/>
      <c r="F623" s="64"/>
      <c r="G623" s="170"/>
    </row>
    <row r="624" spans="2:7" x14ac:dyDescent="0.25">
      <c r="B624" s="140" t="s">
        <v>1639</v>
      </c>
      <c r="C624" s="61"/>
      <c r="D624" s="62"/>
      <c r="E624" s="63"/>
      <c r="F624" s="64"/>
      <c r="G624" s="170"/>
    </row>
    <row r="625" spans="2:7" x14ac:dyDescent="0.25">
      <c r="B625" s="140" t="s">
        <v>1640</v>
      </c>
      <c r="C625" s="61"/>
      <c r="D625" s="62"/>
      <c r="E625" s="63"/>
      <c r="F625" s="64"/>
      <c r="G625" s="170"/>
    </row>
    <row r="626" spans="2:7" x14ac:dyDescent="0.25">
      <c r="B626" s="140" t="s">
        <v>1641</v>
      </c>
      <c r="C626" s="61"/>
      <c r="D626" s="62"/>
      <c r="E626" s="63"/>
      <c r="F626" s="64"/>
      <c r="G626" s="170"/>
    </row>
    <row r="627" spans="2:7" x14ac:dyDescent="0.25">
      <c r="B627" s="140" t="s">
        <v>1642</v>
      </c>
      <c r="C627" s="61"/>
      <c r="D627" s="62"/>
      <c r="E627" s="63"/>
      <c r="F627" s="64"/>
      <c r="G627" s="170"/>
    </row>
    <row r="628" spans="2:7" x14ac:dyDescent="0.25">
      <c r="B628" s="140" t="s">
        <v>1643</v>
      </c>
      <c r="C628" s="61"/>
      <c r="D628" s="62"/>
      <c r="E628" s="63"/>
      <c r="F628" s="64"/>
      <c r="G628" s="170"/>
    </row>
    <row r="629" spans="2:7" x14ac:dyDescent="0.25">
      <c r="B629" s="140" t="s">
        <v>1644</v>
      </c>
      <c r="C629" s="61"/>
      <c r="D629" s="62"/>
      <c r="E629" s="63"/>
      <c r="F629" s="64"/>
      <c r="G629" s="170"/>
    </row>
    <row r="630" spans="2:7" x14ac:dyDescent="0.25">
      <c r="B630" s="140" t="s">
        <v>1645</v>
      </c>
      <c r="C630" s="61"/>
      <c r="D630" s="62"/>
      <c r="E630" s="63"/>
      <c r="F630" s="64"/>
      <c r="G630" s="170"/>
    </row>
    <row r="631" spans="2:7" x14ac:dyDescent="0.25">
      <c r="B631" s="140" t="s">
        <v>1646</v>
      </c>
      <c r="C631" s="61"/>
      <c r="D631" s="62"/>
      <c r="E631" s="63"/>
      <c r="F631" s="64"/>
      <c r="G631" s="170"/>
    </row>
    <row r="632" spans="2:7" x14ac:dyDescent="0.25">
      <c r="B632" s="140" t="s">
        <v>1647</v>
      </c>
      <c r="C632" s="61"/>
      <c r="D632" s="62"/>
      <c r="E632" s="63"/>
      <c r="F632" s="64"/>
      <c r="G632" s="170"/>
    </row>
    <row r="633" spans="2:7" x14ac:dyDescent="0.25">
      <c r="B633" s="140" t="s">
        <v>1648</v>
      </c>
      <c r="C633" s="61"/>
      <c r="D633" s="62"/>
      <c r="E633" s="63"/>
      <c r="F633" s="64"/>
      <c r="G633" s="170"/>
    </row>
    <row r="634" spans="2:7" x14ac:dyDescent="0.25">
      <c r="B634" s="140" t="s">
        <v>1649</v>
      </c>
      <c r="C634" s="61"/>
      <c r="D634" s="62"/>
      <c r="E634" s="63"/>
      <c r="F634" s="64"/>
      <c r="G634" s="170"/>
    </row>
    <row r="635" spans="2:7" x14ac:dyDescent="0.25">
      <c r="B635" s="140" t="s">
        <v>1650</v>
      </c>
      <c r="C635" s="61"/>
      <c r="D635" s="62"/>
      <c r="E635" s="63"/>
      <c r="F635" s="64"/>
      <c r="G635" s="170"/>
    </row>
    <row r="636" spans="2:7" x14ac:dyDescent="0.25">
      <c r="B636" s="140" t="s">
        <v>1651</v>
      </c>
      <c r="C636" s="61"/>
      <c r="D636" s="62"/>
      <c r="E636" s="63"/>
      <c r="F636" s="64"/>
      <c r="G636" s="170"/>
    </row>
    <row r="637" spans="2:7" x14ac:dyDescent="0.25">
      <c r="B637" s="140" t="s">
        <v>1652</v>
      </c>
      <c r="C637" s="61"/>
      <c r="D637" s="62"/>
      <c r="E637" s="63"/>
      <c r="F637" s="64"/>
      <c r="G637" s="170"/>
    </row>
    <row r="638" spans="2:7" x14ac:dyDescent="0.25">
      <c r="B638" s="140" t="s">
        <v>1653</v>
      </c>
      <c r="C638" s="61"/>
      <c r="D638" s="62"/>
      <c r="E638" s="63"/>
      <c r="F638" s="64"/>
      <c r="G638" s="170"/>
    </row>
    <row r="639" spans="2:7" x14ac:dyDescent="0.25">
      <c r="B639" s="140" t="s">
        <v>1654</v>
      </c>
      <c r="C639" s="61"/>
      <c r="D639" s="62"/>
      <c r="E639" s="63"/>
      <c r="F639" s="64"/>
      <c r="G639" s="170"/>
    </row>
    <row r="640" spans="2:7" x14ac:dyDescent="0.25">
      <c r="B640" s="140" t="s">
        <v>1655</v>
      </c>
      <c r="C640" s="61"/>
      <c r="D640" s="62"/>
      <c r="E640" s="63"/>
      <c r="F640" s="64"/>
      <c r="G640" s="170"/>
    </row>
    <row r="641" spans="2:7" x14ac:dyDescent="0.25">
      <c r="B641" s="140" t="s">
        <v>1656</v>
      </c>
      <c r="C641" s="61"/>
      <c r="D641" s="62"/>
      <c r="E641" s="63"/>
      <c r="F641" s="64"/>
      <c r="G641" s="170"/>
    </row>
    <row r="642" spans="2:7" x14ac:dyDescent="0.25">
      <c r="B642" s="140" t="s">
        <v>1657</v>
      </c>
      <c r="C642" s="61"/>
      <c r="D642" s="62"/>
      <c r="E642" s="63"/>
      <c r="F642" s="64"/>
      <c r="G642" s="170"/>
    </row>
    <row r="643" spans="2:7" x14ac:dyDescent="0.25">
      <c r="B643" s="140" t="s">
        <v>1658</v>
      </c>
      <c r="C643" s="61"/>
      <c r="D643" s="62"/>
      <c r="E643" s="63"/>
      <c r="F643" s="64"/>
      <c r="G643" s="170"/>
    </row>
    <row r="644" spans="2:7" x14ac:dyDescent="0.25">
      <c r="B644" s="140" t="s">
        <v>1659</v>
      </c>
      <c r="C644" s="61"/>
      <c r="D644" s="62"/>
      <c r="E644" s="63"/>
      <c r="F644" s="64"/>
      <c r="G644" s="170"/>
    </row>
    <row r="645" spans="2:7" x14ac:dyDescent="0.25">
      <c r="B645" s="140" t="s">
        <v>1660</v>
      </c>
      <c r="C645" s="61"/>
      <c r="D645" s="62"/>
      <c r="E645" s="63"/>
      <c r="F645" s="64"/>
      <c r="G645" s="170"/>
    </row>
    <row r="646" spans="2:7" x14ac:dyDescent="0.25">
      <c r="B646" s="140" t="s">
        <v>1661</v>
      </c>
      <c r="C646" s="61"/>
      <c r="D646" s="62"/>
      <c r="E646" s="63"/>
      <c r="F646" s="64"/>
      <c r="G646" s="170"/>
    </row>
    <row r="647" spans="2:7" x14ac:dyDescent="0.25">
      <c r="B647" s="140" t="s">
        <v>1662</v>
      </c>
      <c r="C647" s="61"/>
      <c r="D647" s="62"/>
      <c r="E647" s="63"/>
      <c r="F647" s="64"/>
      <c r="G647" s="170"/>
    </row>
    <row r="648" spans="2:7" x14ac:dyDescent="0.25">
      <c r="B648" s="140" t="s">
        <v>1663</v>
      </c>
      <c r="C648" s="61"/>
      <c r="D648" s="62"/>
      <c r="E648" s="63"/>
      <c r="F648" s="64"/>
      <c r="G648" s="170"/>
    </row>
    <row r="649" spans="2:7" x14ac:dyDescent="0.25">
      <c r="B649" s="140" t="s">
        <v>1664</v>
      </c>
      <c r="C649" s="61"/>
      <c r="D649" s="62"/>
      <c r="E649" s="63"/>
      <c r="F649" s="64"/>
      <c r="G649" s="170"/>
    </row>
    <row r="650" spans="2:7" x14ac:dyDescent="0.25">
      <c r="B650" s="140" t="s">
        <v>1665</v>
      </c>
      <c r="C650" s="61"/>
      <c r="D650" s="62"/>
      <c r="E650" s="63"/>
      <c r="F650" s="64"/>
      <c r="G650" s="170"/>
    </row>
    <row r="651" spans="2:7" x14ac:dyDescent="0.25">
      <c r="B651" s="140" t="s">
        <v>1666</v>
      </c>
      <c r="C651" s="61"/>
      <c r="D651" s="62"/>
      <c r="E651" s="63"/>
      <c r="F651" s="64"/>
      <c r="G651" s="170"/>
    </row>
    <row r="652" spans="2:7" x14ac:dyDescent="0.25">
      <c r="B652" s="140" t="s">
        <v>1667</v>
      </c>
      <c r="C652" s="61"/>
      <c r="D652" s="62"/>
      <c r="E652" s="63"/>
      <c r="F652" s="64"/>
      <c r="G652" s="170"/>
    </row>
    <row r="653" spans="2:7" x14ac:dyDescent="0.25">
      <c r="B653" s="140" t="s">
        <v>1668</v>
      </c>
      <c r="C653" s="61"/>
      <c r="D653" s="62"/>
      <c r="E653" s="63"/>
      <c r="F653" s="64"/>
      <c r="G653" s="170"/>
    </row>
    <row r="654" spans="2:7" x14ac:dyDescent="0.25">
      <c r="B654" s="140" t="s">
        <v>1669</v>
      </c>
      <c r="C654" s="61"/>
      <c r="D654" s="62"/>
      <c r="E654" s="63"/>
      <c r="F654" s="64"/>
      <c r="G654" s="170"/>
    </row>
    <row r="655" spans="2:7" x14ac:dyDescent="0.25">
      <c r="B655" s="140" t="s">
        <v>1670</v>
      </c>
      <c r="C655" s="61"/>
      <c r="D655" s="62"/>
      <c r="E655" s="63"/>
      <c r="F655" s="64"/>
      <c r="G655" s="170"/>
    </row>
    <row r="656" spans="2:7" x14ac:dyDescent="0.25">
      <c r="B656" s="140" t="s">
        <v>1671</v>
      </c>
      <c r="C656" s="61"/>
      <c r="D656" s="62"/>
      <c r="E656" s="63"/>
      <c r="F656" s="64"/>
      <c r="G656" s="170"/>
    </row>
    <row r="657" spans="2:7" x14ac:dyDescent="0.25">
      <c r="B657" s="140" t="s">
        <v>1672</v>
      </c>
      <c r="C657" s="61"/>
      <c r="D657" s="62"/>
      <c r="E657" s="63"/>
      <c r="F657" s="64"/>
      <c r="G657" s="170"/>
    </row>
    <row r="658" spans="2:7" x14ac:dyDescent="0.25">
      <c r="B658" s="140" t="s">
        <v>1673</v>
      </c>
      <c r="C658" s="61"/>
      <c r="D658" s="62"/>
      <c r="E658" s="63"/>
      <c r="F658" s="64"/>
      <c r="G658" s="170"/>
    </row>
    <row r="659" spans="2:7" x14ac:dyDescent="0.25">
      <c r="B659" s="140" t="s">
        <v>1674</v>
      </c>
      <c r="C659" s="61"/>
      <c r="D659" s="62"/>
      <c r="E659" s="63"/>
      <c r="F659" s="64"/>
      <c r="G659" s="170"/>
    </row>
    <row r="660" spans="2:7" x14ac:dyDescent="0.25">
      <c r="B660" s="140" t="s">
        <v>1675</v>
      </c>
      <c r="C660" s="61"/>
      <c r="D660" s="62"/>
      <c r="E660" s="63"/>
      <c r="F660" s="64"/>
      <c r="G660" s="170"/>
    </row>
    <row r="661" spans="2:7" x14ac:dyDescent="0.25">
      <c r="B661" s="140" t="s">
        <v>1676</v>
      </c>
      <c r="C661" s="61"/>
      <c r="D661" s="62"/>
      <c r="E661" s="63"/>
      <c r="F661" s="64"/>
      <c r="G661" s="170"/>
    </row>
    <row r="662" spans="2:7" x14ac:dyDescent="0.25">
      <c r="B662" s="140" t="s">
        <v>1677</v>
      </c>
      <c r="C662" s="61"/>
      <c r="D662" s="62"/>
      <c r="E662" s="63"/>
      <c r="F662" s="64"/>
      <c r="G662" s="170"/>
    </row>
    <row r="663" spans="2:7" x14ac:dyDescent="0.25">
      <c r="B663" s="140" t="s">
        <v>1678</v>
      </c>
      <c r="C663" s="61"/>
      <c r="D663" s="62"/>
      <c r="E663" s="63"/>
      <c r="F663" s="64"/>
      <c r="G663" s="170"/>
    </row>
    <row r="664" spans="2:7" x14ac:dyDescent="0.25">
      <c r="B664" s="140" t="s">
        <v>1679</v>
      </c>
      <c r="C664" s="61"/>
      <c r="D664" s="62"/>
      <c r="E664" s="63"/>
      <c r="F664" s="64"/>
      <c r="G664" s="170"/>
    </row>
    <row r="665" spans="2:7" x14ac:dyDescent="0.25">
      <c r="B665" s="140" t="s">
        <v>1680</v>
      </c>
      <c r="C665" s="61"/>
      <c r="D665" s="62"/>
      <c r="E665" s="63"/>
      <c r="F665" s="64"/>
      <c r="G665" s="170"/>
    </row>
    <row r="666" spans="2:7" x14ac:dyDescent="0.25">
      <c r="B666" s="140" t="s">
        <v>1681</v>
      </c>
      <c r="C666" s="61"/>
      <c r="D666" s="62"/>
      <c r="E666" s="63"/>
      <c r="F666" s="64"/>
      <c r="G666" s="170"/>
    </row>
    <row r="667" spans="2:7" x14ac:dyDescent="0.25">
      <c r="B667" s="140" t="s">
        <v>1682</v>
      </c>
      <c r="C667" s="61"/>
      <c r="D667" s="62"/>
      <c r="E667" s="63"/>
      <c r="F667" s="64"/>
      <c r="G667" s="170"/>
    </row>
    <row r="668" spans="2:7" x14ac:dyDescent="0.25">
      <c r="B668" s="140" t="s">
        <v>1683</v>
      </c>
      <c r="C668" s="61"/>
      <c r="D668" s="62"/>
      <c r="E668" s="63"/>
      <c r="F668" s="64"/>
      <c r="G668" s="170"/>
    </row>
    <row r="669" spans="2:7" x14ac:dyDescent="0.25">
      <c r="B669" s="140" t="s">
        <v>1684</v>
      </c>
      <c r="C669" s="61"/>
      <c r="D669" s="62"/>
      <c r="E669" s="63"/>
      <c r="F669" s="64"/>
      <c r="G669" s="170"/>
    </row>
    <row r="670" spans="2:7" x14ac:dyDescent="0.25">
      <c r="B670" s="140" t="s">
        <v>1685</v>
      </c>
      <c r="C670" s="61"/>
      <c r="D670" s="62"/>
      <c r="E670" s="63"/>
      <c r="F670" s="64"/>
      <c r="G670" s="170"/>
    </row>
    <row r="671" spans="2:7" x14ac:dyDescent="0.25">
      <c r="B671" s="140" t="s">
        <v>1686</v>
      </c>
      <c r="C671" s="61"/>
      <c r="D671" s="62"/>
      <c r="E671" s="63"/>
      <c r="F671" s="64"/>
      <c r="G671" s="170"/>
    </row>
    <row r="672" spans="2:7" x14ac:dyDescent="0.25">
      <c r="B672" s="140" t="s">
        <v>1687</v>
      </c>
      <c r="C672" s="61"/>
      <c r="D672" s="62"/>
      <c r="E672" s="63"/>
      <c r="F672" s="64"/>
      <c r="G672" s="170"/>
    </row>
    <row r="673" spans="2:7" x14ac:dyDescent="0.25">
      <c r="B673" s="140" t="s">
        <v>1688</v>
      </c>
      <c r="C673" s="61"/>
      <c r="D673" s="62"/>
      <c r="E673" s="63"/>
      <c r="F673" s="64"/>
      <c r="G673" s="170"/>
    </row>
    <row r="674" spans="2:7" x14ac:dyDescent="0.25">
      <c r="B674" s="140" t="s">
        <v>1689</v>
      </c>
      <c r="C674" s="61"/>
      <c r="D674" s="62"/>
      <c r="E674" s="63"/>
      <c r="F674" s="64"/>
      <c r="G674" s="170"/>
    </row>
    <row r="675" spans="2:7" x14ac:dyDescent="0.25">
      <c r="B675" s="140" t="s">
        <v>1690</v>
      </c>
      <c r="C675" s="61"/>
      <c r="D675" s="62"/>
      <c r="E675" s="63"/>
      <c r="F675" s="64"/>
      <c r="G675" s="170"/>
    </row>
    <row r="676" spans="2:7" x14ac:dyDescent="0.25">
      <c r="B676" s="140" t="s">
        <v>1691</v>
      </c>
      <c r="C676" s="61"/>
      <c r="D676" s="62"/>
      <c r="E676" s="63"/>
      <c r="F676" s="64"/>
      <c r="G676" s="170"/>
    </row>
    <row r="677" spans="2:7" x14ac:dyDescent="0.25">
      <c r="B677" s="140" t="s">
        <v>1692</v>
      </c>
      <c r="C677" s="61"/>
      <c r="D677" s="62"/>
      <c r="E677" s="63"/>
      <c r="F677" s="64"/>
      <c r="G677" s="170"/>
    </row>
    <row r="678" spans="2:7" x14ac:dyDescent="0.25">
      <c r="B678" s="140" t="s">
        <v>1693</v>
      </c>
      <c r="C678" s="61"/>
      <c r="D678" s="62"/>
      <c r="E678" s="63"/>
      <c r="F678" s="64"/>
      <c r="G678" s="170"/>
    </row>
    <row r="679" spans="2:7" x14ac:dyDescent="0.25">
      <c r="B679" s="140" t="s">
        <v>1694</v>
      </c>
      <c r="C679" s="61"/>
      <c r="D679" s="62"/>
      <c r="E679" s="63"/>
      <c r="F679" s="64"/>
      <c r="G679" s="170"/>
    </row>
    <row r="680" spans="2:7" x14ac:dyDescent="0.25">
      <c r="B680" s="140" t="s">
        <v>1695</v>
      </c>
      <c r="C680" s="61"/>
      <c r="D680" s="62"/>
      <c r="E680" s="63"/>
      <c r="F680" s="64"/>
      <c r="G680" s="170"/>
    </row>
    <row r="681" spans="2:7" x14ac:dyDescent="0.25">
      <c r="B681" s="140" t="s">
        <v>1696</v>
      </c>
      <c r="C681" s="61"/>
      <c r="D681" s="62"/>
      <c r="E681" s="63"/>
      <c r="F681" s="64"/>
      <c r="G681" s="170"/>
    </row>
    <row r="682" spans="2:7" x14ac:dyDescent="0.25">
      <c r="B682" s="140" t="s">
        <v>1697</v>
      </c>
      <c r="C682" s="61"/>
      <c r="D682" s="62"/>
      <c r="E682" s="63"/>
      <c r="F682" s="64"/>
      <c r="G682" s="170"/>
    </row>
    <row r="683" spans="2:7" x14ac:dyDescent="0.25">
      <c r="B683" s="140" t="s">
        <v>1698</v>
      </c>
      <c r="C683" s="61"/>
      <c r="D683" s="62"/>
      <c r="E683" s="63"/>
      <c r="F683" s="64"/>
      <c r="G683" s="170"/>
    </row>
    <row r="684" spans="2:7" x14ac:dyDescent="0.25">
      <c r="B684" s="140" t="s">
        <v>1699</v>
      </c>
      <c r="C684" s="61"/>
      <c r="D684" s="62"/>
      <c r="E684" s="63"/>
      <c r="F684" s="64"/>
      <c r="G684" s="170"/>
    </row>
    <row r="685" spans="2:7" x14ac:dyDescent="0.25">
      <c r="B685" s="140" t="s">
        <v>1700</v>
      </c>
      <c r="C685" s="61"/>
      <c r="D685" s="62"/>
      <c r="E685" s="63"/>
      <c r="F685" s="64"/>
      <c r="G685" s="170"/>
    </row>
    <row r="686" spans="2:7" x14ac:dyDescent="0.25">
      <c r="B686" s="140" t="s">
        <v>1701</v>
      </c>
      <c r="C686" s="61"/>
      <c r="D686" s="62"/>
      <c r="E686" s="63"/>
      <c r="F686" s="64"/>
      <c r="G686" s="170"/>
    </row>
    <row r="687" spans="2:7" x14ac:dyDescent="0.25">
      <c r="B687" s="140" t="s">
        <v>1702</v>
      </c>
      <c r="C687" s="61"/>
      <c r="D687" s="62"/>
      <c r="E687" s="63"/>
      <c r="F687" s="64"/>
      <c r="G687" s="170"/>
    </row>
    <row r="688" spans="2:7" x14ac:dyDescent="0.25">
      <c r="B688" s="140" t="s">
        <v>1703</v>
      </c>
      <c r="C688" s="61"/>
      <c r="D688" s="62"/>
      <c r="E688" s="63"/>
      <c r="F688" s="64"/>
      <c r="G688" s="170"/>
    </row>
    <row r="689" spans="2:7" x14ac:dyDescent="0.25">
      <c r="B689" s="140" t="s">
        <v>1704</v>
      </c>
      <c r="C689" s="61"/>
      <c r="D689" s="62"/>
      <c r="E689" s="63"/>
      <c r="F689" s="64"/>
      <c r="G689" s="170"/>
    </row>
    <row r="690" spans="2:7" x14ac:dyDescent="0.25">
      <c r="B690" s="140" t="s">
        <v>1705</v>
      </c>
      <c r="C690" s="61"/>
      <c r="D690" s="62"/>
      <c r="E690" s="63"/>
      <c r="F690" s="64"/>
      <c r="G690" s="170"/>
    </row>
    <row r="691" spans="2:7" x14ac:dyDescent="0.25">
      <c r="B691" s="140" t="s">
        <v>1706</v>
      </c>
      <c r="C691" s="61"/>
      <c r="D691" s="62"/>
      <c r="E691" s="63"/>
      <c r="F691" s="64"/>
      <c r="G691" s="170"/>
    </row>
    <row r="692" spans="2:7" x14ac:dyDescent="0.25">
      <c r="B692" s="140" t="s">
        <v>1707</v>
      </c>
      <c r="C692" s="61"/>
      <c r="D692" s="62"/>
      <c r="E692" s="63"/>
      <c r="F692" s="64"/>
      <c r="G692" s="170"/>
    </row>
    <row r="693" spans="2:7" x14ac:dyDescent="0.25">
      <c r="B693" s="140" t="s">
        <v>1708</v>
      </c>
      <c r="C693" s="61"/>
      <c r="D693" s="62"/>
      <c r="E693" s="63"/>
      <c r="F693" s="64"/>
      <c r="G693" s="170"/>
    </row>
    <row r="694" spans="2:7" x14ac:dyDescent="0.25">
      <c r="B694" s="140" t="s">
        <v>1709</v>
      </c>
      <c r="C694" s="61"/>
      <c r="D694" s="62"/>
      <c r="E694" s="63"/>
      <c r="F694" s="64"/>
      <c r="G694" s="170"/>
    </row>
    <row r="695" spans="2:7" x14ac:dyDescent="0.25">
      <c r="B695" s="140" t="s">
        <v>1710</v>
      </c>
      <c r="C695" s="61"/>
      <c r="D695" s="62"/>
      <c r="E695" s="63"/>
      <c r="F695" s="64"/>
      <c r="G695" s="170"/>
    </row>
    <row r="696" spans="2:7" x14ac:dyDescent="0.25">
      <c r="B696" s="140" t="s">
        <v>1711</v>
      </c>
      <c r="C696" s="61"/>
      <c r="D696" s="62"/>
      <c r="E696" s="63"/>
      <c r="F696" s="64"/>
      <c r="G696" s="170"/>
    </row>
    <row r="697" spans="2:7" x14ac:dyDescent="0.25">
      <c r="B697" s="140" t="s">
        <v>1712</v>
      </c>
      <c r="C697" s="61"/>
      <c r="D697" s="62"/>
      <c r="E697" s="63"/>
      <c r="F697" s="64"/>
      <c r="G697" s="170"/>
    </row>
    <row r="698" spans="2:7" x14ac:dyDescent="0.25">
      <c r="B698" s="140" t="s">
        <v>1713</v>
      </c>
      <c r="C698" s="61"/>
      <c r="D698" s="62"/>
      <c r="E698" s="63"/>
      <c r="F698" s="64"/>
      <c r="G698" s="170"/>
    </row>
    <row r="699" spans="2:7" x14ac:dyDescent="0.25">
      <c r="B699" s="140" t="s">
        <v>1714</v>
      </c>
      <c r="C699" s="61"/>
      <c r="D699" s="62"/>
      <c r="E699" s="63"/>
      <c r="F699" s="64"/>
      <c r="G699" s="170"/>
    </row>
    <row r="700" spans="2:7" x14ac:dyDescent="0.25">
      <c r="B700" s="140" t="s">
        <v>1715</v>
      </c>
      <c r="C700" s="61"/>
      <c r="D700" s="62"/>
      <c r="E700" s="63"/>
      <c r="F700" s="64"/>
      <c r="G700" s="170"/>
    </row>
    <row r="701" spans="2:7" x14ac:dyDescent="0.25">
      <c r="B701" s="140" t="s">
        <v>1716</v>
      </c>
      <c r="C701" s="61"/>
      <c r="D701" s="62"/>
      <c r="E701" s="63"/>
      <c r="F701" s="64"/>
      <c r="G701" s="170"/>
    </row>
    <row r="702" spans="2:7" x14ac:dyDescent="0.25">
      <c r="B702" s="140" t="s">
        <v>1717</v>
      </c>
      <c r="C702" s="61"/>
      <c r="D702" s="62"/>
      <c r="E702" s="63"/>
      <c r="F702" s="64"/>
      <c r="G702" s="170"/>
    </row>
    <row r="703" spans="2:7" x14ac:dyDescent="0.25">
      <c r="B703" s="140" t="s">
        <v>1718</v>
      </c>
      <c r="C703" s="61"/>
      <c r="D703" s="62"/>
      <c r="E703" s="63"/>
      <c r="F703" s="64"/>
      <c r="G703" s="170"/>
    </row>
    <row r="704" spans="2:7" x14ac:dyDescent="0.25">
      <c r="B704" s="140" t="s">
        <v>1719</v>
      </c>
      <c r="C704" s="61"/>
      <c r="D704" s="62"/>
      <c r="E704" s="63"/>
      <c r="F704" s="64"/>
      <c r="G704" s="170"/>
    </row>
    <row r="705" spans="2:7" x14ac:dyDescent="0.25">
      <c r="B705" s="140" t="s">
        <v>1720</v>
      </c>
      <c r="C705" s="61"/>
      <c r="D705" s="62"/>
      <c r="E705" s="63"/>
      <c r="F705" s="64"/>
      <c r="G705" s="170"/>
    </row>
    <row r="706" spans="2:7" x14ac:dyDescent="0.25">
      <c r="B706" s="140" t="s">
        <v>1721</v>
      </c>
      <c r="C706" s="61"/>
      <c r="D706" s="62"/>
      <c r="E706" s="63"/>
      <c r="F706" s="64"/>
      <c r="G706" s="170"/>
    </row>
    <row r="707" spans="2:7" x14ac:dyDescent="0.25">
      <c r="B707" s="140" t="s">
        <v>1722</v>
      </c>
      <c r="C707" s="61"/>
      <c r="D707" s="62"/>
      <c r="E707" s="63"/>
      <c r="F707" s="64"/>
      <c r="G707" s="170"/>
    </row>
    <row r="708" spans="2:7" x14ac:dyDescent="0.25">
      <c r="B708" s="140" t="s">
        <v>1723</v>
      </c>
      <c r="C708" s="61"/>
      <c r="D708" s="62"/>
      <c r="E708" s="63"/>
      <c r="F708" s="64"/>
      <c r="G708" s="170"/>
    </row>
    <row r="709" spans="2:7" x14ac:dyDescent="0.25">
      <c r="B709" s="140" t="s">
        <v>1724</v>
      </c>
      <c r="C709" s="61"/>
      <c r="D709" s="62"/>
      <c r="E709" s="63"/>
      <c r="F709" s="64"/>
      <c r="G709" s="170"/>
    </row>
    <row r="710" spans="2:7" x14ac:dyDescent="0.25">
      <c r="B710" s="140" t="s">
        <v>1725</v>
      </c>
      <c r="C710" s="61"/>
      <c r="D710" s="62"/>
      <c r="E710" s="63"/>
      <c r="F710" s="64"/>
      <c r="G710" s="170"/>
    </row>
    <row r="711" spans="2:7" x14ac:dyDescent="0.25">
      <c r="B711" s="140" t="s">
        <v>1726</v>
      </c>
      <c r="C711" s="61"/>
      <c r="D711" s="62"/>
      <c r="E711" s="63"/>
      <c r="F711" s="64"/>
      <c r="G711" s="170"/>
    </row>
    <row r="712" spans="2:7" x14ac:dyDescent="0.25">
      <c r="B712" s="140" t="s">
        <v>1727</v>
      </c>
      <c r="C712" s="61"/>
      <c r="D712" s="62"/>
      <c r="E712" s="63"/>
      <c r="F712" s="64"/>
      <c r="G712" s="170"/>
    </row>
  </sheetData>
  <sheetProtection algorithmName="SHA-512" hashValue="xFJ3x6yzLd3I7gD/pFCskiKCwR6WxPGG87aAMWLNXPVHEpPfmmEShxvkXgGZIxwtAnRl+Tnlx7jtWC2/5cULWw==" saltValue="EULxx0tZHEXJvGuL4NmHqg==" spinCount="100000" sheet="1"/>
  <mergeCells count="1">
    <mergeCell ref="B11:G11"/>
  </mergeCells>
  <phoneticPr fontId="32" type="noConversion"/>
  <conditionalFormatting sqref="B13:G712">
    <cfRule type="expression" dxfId="29" priority="38">
      <formula>MOD(ROW(),2)=0</formula>
    </cfRule>
  </conditionalFormatting>
  <conditionalFormatting sqref="F13:F712">
    <cfRule type="top10" dxfId="27" priority="3" bottom="1" rank="1"/>
    <cfRule type="top10" dxfId="26" priority="4" rank="1"/>
  </conditionalFormatting>
  <dataValidations count="1">
    <dataValidation type="date" operator="greaterThan" allowBlank="1" showInputMessage="1" showErrorMessage="1" errorTitle="Invalid format" error="must be dd/mm/yy format!" sqref="F13:F712" xr:uid="{49EE7163-DB5E-46AA-A0B2-D0E56AF33073}">
      <formula1>1</formula1>
    </dataValidation>
  </dataValidations>
  <hyperlinks>
    <hyperlink ref="D10" r:id="rId1" xr:uid="{DAC9072F-83AD-4998-93E0-CBE069510AF1}"/>
  </hyperlinks>
  <pageMargins left="0.31496062992125984" right="0.31496062992125984" top="0.35433070866141736" bottom="0.35433070866141736" header="0.31496062992125984" footer="0.31496062992125984"/>
  <pageSetup paperSize="9" scale="61" fitToHeight="0" orientation="landscape" r:id="rId2"/>
  <rowBreaks count="1" manualBreakCount="1">
    <brk id="272" max="16383" man="1"/>
  </rowBreaks>
  <extLst>
    <ext xmlns:x14="http://schemas.microsoft.com/office/spreadsheetml/2009/9/main" uri="{78C0D931-6437-407d-A8EE-F0AAD7539E65}">
      <x14:conditionalFormattings>
        <x14:conditionalFormatting xmlns:xm="http://schemas.microsoft.com/office/excel/2006/main">
          <x14:cfRule type="expression" priority="1" id="{FFEECD8E-B833-4B33-9572-377ED845B72C}">
            <xm:f>AND('Claim Checklist'!$C$13&gt;=hidden_lists!$G$4,'Claim Checklist'!$C$15=hidden_lists!$A$12)</xm:f>
            <x14:dxf>
              <fill>
                <patternFill patternType="darkGray"/>
              </fill>
            </x14:dxf>
          </x14:cfRule>
          <xm:sqref>B13:G712</xm:sqref>
        </x14:conditionalFormatting>
        <x14:conditionalFormatting xmlns:xm="http://schemas.microsoft.com/office/excel/2006/main">
          <x14:cfRule type="cellIs" priority="2" operator="notBetween" id="{9D5C50B2-4E8B-4B1A-A5A6-81150974950C}">
            <xm:f>'Claim Checklist'!$C$17</xm:f>
            <xm:f>'Claim Checklist'!$C$23</xm:f>
            <x14:dxf>
              <font>
                <color rgb="FF9C0006"/>
              </font>
            </x14:dxf>
          </x14:cfRule>
          <xm:sqref>F13:F712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33A66-FE5F-4460-A3B9-C36BE6236F13}">
  <sheetPr>
    <tabColor theme="7" tint="0.79998168889431442"/>
    <pageSetUpPr fitToPage="1"/>
  </sheetPr>
  <dimension ref="A1:V119"/>
  <sheetViews>
    <sheetView showGridLines="0" showRowColHeaders="0" zoomScaleNormal="100" workbookViewId="0">
      <selection activeCell="C14" sqref="C14"/>
    </sheetView>
  </sheetViews>
  <sheetFormatPr defaultColWidth="9.140625" defaultRowHeight="15" x14ac:dyDescent="0.25"/>
  <cols>
    <col min="1" max="1" width="1.7109375" style="35" customWidth="1"/>
    <col min="2" max="2" width="10.28515625" style="35" customWidth="1"/>
    <col min="3" max="3" width="28.5703125" style="35" customWidth="1"/>
    <col min="4" max="4" width="67" style="96" customWidth="1"/>
    <col min="5" max="5" width="54" style="96" customWidth="1"/>
    <col min="6" max="6" width="16.28515625" style="96" customWidth="1"/>
    <col min="7" max="7" width="16.140625" style="96" customWidth="1"/>
    <col min="8" max="8" width="15.140625" style="97" customWidth="1"/>
    <col min="9" max="9" width="15.7109375" style="96" customWidth="1"/>
    <col min="10" max="10" width="16.140625" style="96" customWidth="1"/>
    <col min="11" max="11" width="15.85546875" style="96" customWidth="1"/>
    <col min="12" max="12" width="16.140625" style="96" customWidth="1"/>
    <col min="13" max="13" width="14.42578125" style="96" customWidth="1"/>
    <col min="14" max="14" width="15.7109375" style="35" customWidth="1"/>
    <col min="15" max="15" width="21" style="26" customWidth="1"/>
    <col min="16" max="16" width="26.7109375" style="35" customWidth="1"/>
    <col min="17" max="17" width="29" style="35" customWidth="1"/>
    <col min="18" max="18" width="27.140625" style="35" customWidth="1"/>
    <col min="19" max="19" width="20.5703125" style="35" customWidth="1"/>
    <col min="20" max="20" width="17" style="35" customWidth="1"/>
    <col min="21" max="21" width="12.42578125" style="35" customWidth="1"/>
    <col min="22" max="22" width="10.7109375" style="35" customWidth="1"/>
    <col min="23" max="16384" width="9.140625" style="35"/>
  </cols>
  <sheetData>
    <row r="1" spans="1:20" ht="5.25" customHeight="1" x14ac:dyDescent="0.25"/>
    <row r="2" spans="1:20" ht="24.75" customHeight="1" x14ac:dyDescent="0.25">
      <c r="B2" s="35" t="str">
        <f>IF('Claim Checklist'!C3=hidden_lists!A8,hidden_lists!F10,"")</f>
        <v/>
      </c>
    </row>
    <row r="3" spans="1:20" s="26" customFormat="1" ht="28.5" customHeight="1" x14ac:dyDescent="0.25">
      <c r="B3" s="98" t="str">
        <f>hidden_lists!F12</f>
        <v>Refer to your Letter of Offer carefully before completing claim.  Incomplete claims (e.g. incomplete mandatory fields) will be returned.</v>
      </c>
      <c r="C3" s="98"/>
      <c r="D3" s="98"/>
      <c r="E3" s="98"/>
      <c r="F3" s="98"/>
      <c r="G3" s="98"/>
      <c r="H3" s="99"/>
      <c r="I3" s="98"/>
      <c r="J3" s="98"/>
      <c r="K3" s="98"/>
      <c r="L3" s="98"/>
      <c r="M3" s="100"/>
      <c r="P3" s="101"/>
    </row>
    <row r="4" spans="1:20" ht="27.75" customHeight="1" x14ac:dyDescent="0.25">
      <c r="A4" s="145"/>
      <c r="B4" s="230" t="str">
        <f>IF('Claim Checklist'!$C$3=hidden_lists!$A$1,hidden_lists!$F$7,'Claim Checklist'!$C$3)</f>
        <v>Select Grant Type on Payment Checklist tab!</v>
      </c>
      <c r="C4" s="253"/>
      <c r="D4" s="254"/>
      <c r="E4" s="248" t="s">
        <v>95</v>
      </c>
      <c r="F4" s="233" t="str">
        <f>IF('Claim Checklist'!$C$7&lt;&gt;"",'Claim Checklist'!$C$7,"")</f>
        <v/>
      </c>
      <c r="G4" s="255"/>
      <c r="H4" s="256"/>
      <c r="I4" s="256"/>
      <c r="J4" s="255"/>
      <c r="K4" s="255"/>
      <c r="L4" s="255"/>
      <c r="M4" s="255"/>
      <c r="N4" s="255"/>
      <c r="O4" s="245" t="s">
        <v>943</v>
      </c>
      <c r="P4" s="26"/>
      <c r="Q4" s="127"/>
      <c r="R4" s="145"/>
    </row>
    <row r="5" spans="1:20" x14ac:dyDescent="0.25">
      <c r="A5" s="146"/>
      <c r="B5" s="104" t="s">
        <v>944</v>
      </c>
      <c r="C5" s="147"/>
      <c r="D5" s="147"/>
      <c r="E5" s="147"/>
      <c r="F5" s="147"/>
      <c r="G5" s="147"/>
      <c r="H5" s="148"/>
      <c r="I5" s="148"/>
      <c r="J5" s="149"/>
      <c r="K5" s="149"/>
      <c r="L5" s="149"/>
      <c r="M5" s="149"/>
      <c r="N5" s="149"/>
      <c r="O5" s="146"/>
      <c r="P5" s="26"/>
      <c r="Q5" s="121"/>
      <c r="R5" s="146"/>
    </row>
    <row r="6" spans="1:20" x14ac:dyDescent="0.25">
      <c r="A6" s="146"/>
      <c r="B6" s="104" t="s">
        <v>945</v>
      </c>
      <c r="C6" s="147"/>
      <c r="D6" s="147"/>
      <c r="E6" s="147"/>
      <c r="F6" s="147"/>
      <c r="G6" s="147"/>
      <c r="H6" s="148"/>
      <c r="I6" s="148"/>
      <c r="J6" s="149"/>
      <c r="K6" s="149"/>
      <c r="L6" s="149"/>
      <c r="N6" s="203" t="s">
        <v>137</v>
      </c>
      <c r="O6" s="77">
        <f>IF('Claim Checklist'!$C$13&gt;=hidden_lists!$G$4,0,SUM(L14:L119)+SUM(O14:O119))</f>
        <v>0</v>
      </c>
      <c r="P6" s="113" t="str">
        <f>IF(AND(OR(L8&lt;&gt;0,O8&lt;&gt;0),O6=0),hidden_lists!U9,"")</f>
        <v/>
      </c>
      <c r="Q6" s="121"/>
      <c r="R6" s="146"/>
    </row>
    <row r="7" spans="1:20" x14ac:dyDescent="0.25">
      <c r="A7" s="146"/>
      <c r="B7" s="104" t="s">
        <v>946</v>
      </c>
      <c r="C7" s="147"/>
      <c r="D7" s="147"/>
      <c r="E7" s="147"/>
      <c r="F7" s="111" t="s">
        <v>107</v>
      </c>
      <c r="G7" s="165" t="str">
        <f>IF('Claim Checklist'!$C$19&lt;&gt;"",'Claim Checklist'!$C$19,"")</f>
        <v/>
      </c>
      <c r="H7" s="113" t="str">
        <f>'1. Salaries'!L7</f>
        <v>(automatically copied from Checklist)</v>
      </c>
      <c r="I7" s="113"/>
      <c r="M7" s="149"/>
      <c r="N7" s="149"/>
      <c r="O7" s="146"/>
      <c r="P7" s="26"/>
      <c r="Q7" s="121"/>
      <c r="R7" s="146"/>
    </row>
    <row r="8" spans="1:20" x14ac:dyDescent="0.25">
      <c r="B8" s="104" t="s">
        <v>947</v>
      </c>
      <c r="F8" s="111" t="s">
        <v>110</v>
      </c>
      <c r="G8" s="165" t="str">
        <f>IF('Claim Checklist'!$C$21&lt;&gt;"",'Claim Checklist'!$C$21,"")</f>
        <v/>
      </c>
      <c r="H8" s="113" t="str">
        <f>'1. Salaries'!L8</f>
        <v>(automatically copied from Checklist)</v>
      </c>
      <c r="I8" s="113"/>
      <c r="K8" s="150"/>
      <c r="L8" s="192"/>
      <c r="N8" s="151"/>
      <c r="O8" s="193"/>
      <c r="P8" s="26"/>
      <c r="Q8" s="121"/>
    </row>
    <row r="9" spans="1:20" x14ac:dyDescent="0.25">
      <c r="B9" s="104" t="s">
        <v>109</v>
      </c>
      <c r="F9" s="111"/>
      <c r="G9" s="194"/>
      <c r="H9" s="113"/>
      <c r="I9" s="113"/>
      <c r="K9" s="150"/>
      <c r="L9" s="192"/>
      <c r="N9" s="151"/>
      <c r="O9" s="193"/>
      <c r="P9" s="26"/>
      <c r="Q9" s="121"/>
    </row>
    <row r="10" spans="1:20" x14ac:dyDescent="0.25">
      <c r="B10" s="104"/>
      <c r="C10" s="212" t="s">
        <v>135</v>
      </c>
      <c r="D10" s="213" t="s">
        <v>136</v>
      </c>
      <c r="F10" s="111"/>
      <c r="G10" s="194"/>
      <c r="H10" s="113"/>
      <c r="I10" s="113"/>
      <c r="K10" s="150"/>
      <c r="L10" s="192"/>
      <c r="N10" s="151"/>
      <c r="O10" s="193"/>
      <c r="P10" s="26"/>
      <c r="Q10" s="121"/>
    </row>
    <row r="11" spans="1:20" x14ac:dyDescent="0.25">
      <c r="B11" s="361" t="str">
        <f>IF('Claim Checklist'!$C$13&gt;=hidden_lists!$G$4,hidden_lists!F22,"")</f>
        <v/>
      </c>
      <c r="C11" s="361"/>
      <c r="D11" s="361"/>
      <c r="E11" s="361"/>
      <c r="F11" s="111"/>
      <c r="G11" s="194"/>
      <c r="H11" s="113"/>
      <c r="I11" s="113"/>
      <c r="K11" s="150"/>
      <c r="L11" s="192"/>
      <c r="N11" s="151"/>
      <c r="O11" s="193"/>
      <c r="P11" s="26"/>
      <c r="Q11" s="121"/>
    </row>
    <row r="12" spans="1:20" ht="18.75" customHeight="1" x14ac:dyDescent="0.25">
      <c r="B12" s="260"/>
      <c r="C12" s="357" t="s">
        <v>948</v>
      </c>
      <c r="D12" s="358"/>
      <c r="E12" s="358"/>
      <c r="F12" s="358"/>
      <c r="G12" s="359" t="s">
        <v>949</v>
      </c>
      <c r="H12" s="359"/>
      <c r="I12" s="360"/>
      <c r="J12" s="172">
        <v>0.6</v>
      </c>
      <c r="K12" s="261"/>
      <c r="L12" s="262"/>
      <c r="M12" s="355" t="s">
        <v>950</v>
      </c>
      <c r="N12" s="356"/>
      <c r="O12" s="356"/>
      <c r="P12" s="26"/>
    </row>
    <row r="13" spans="1:20" ht="76.5" customHeight="1" x14ac:dyDescent="0.25">
      <c r="B13" s="257" t="s">
        <v>951</v>
      </c>
      <c r="C13" s="258" t="s">
        <v>116</v>
      </c>
      <c r="D13" s="258" t="s">
        <v>952</v>
      </c>
      <c r="E13" s="258" t="s">
        <v>953</v>
      </c>
      <c r="F13" s="259" t="s">
        <v>954</v>
      </c>
      <c r="G13" s="259" t="s">
        <v>955</v>
      </c>
      <c r="H13" s="258" t="s">
        <v>956</v>
      </c>
      <c r="I13" s="258" t="s">
        <v>957</v>
      </c>
      <c r="J13" s="258" t="s">
        <v>958</v>
      </c>
      <c r="K13" s="258" t="s">
        <v>959</v>
      </c>
      <c r="L13" s="258" t="s">
        <v>960</v>
      </c>
      <c r="M13" s="263" t="s">
        <v>961</v>
      </c>
      <c r="N13" s="263" t="s">
        <v>962</v>
      </c>
      <c r="O13" s="263" t="s">
        <v>963</v>
      </c>
      <c r="P13" s="152"/>
      <c r="Q13" s="153"/>
      <c r="R13" s="153"/>
      <c r="S13" s="153"/>
      <c r="T13" s="153"/>
    </row>
    <row r="14" spans="1:20" ht="15" customHeight="1" x14ac:dyDescent="0.25">
      <c r="B14" s="154" t="s">
        <v>964</v>
      </c>
      <c r="C14" s="72"/>
      <c r="D14" s="72" t="s">
        <v>965</v>
      </c>
      <c r="E14" s="72"/>
      <c r="F14" s="64"/>
      <c r="G14" s="64"/>
      <c r="H14" s="76">
        <v>0</v>
      </c>
      <c r="I14" s="173"/>
      <c r="J14" s="171">
        <f t="shared" ref="J14:J45" si="0">I14*$J$12</f>
        <v>0</v>
      </c>
      <c r="K14" s="76"/>
      <c r="L14" s="75">
        <f t="shared" ref="L14:L45" si="1">H14+J14+K14</f>
        <v>0</v>
      </c>
      <c r="M14" s="74"/>
      <c r="N14" s="73">
        <v>0</v>
      </c>
      <c r="O14" s="75">
        <f>M14*N14</f>
        <v>0</v>
      </c>
      <c r="P14" s="118" t="str">
        <f>IF(AND($C14&lt;&gt;"",OR(LEN(TRIM($D14))=0,LEN(TRIM($E14))=0,LEN(TRIM($F14))=0,LEN(TRIM($G14))=0)),"  Blank field(s) detected!","")</f>
        <v/>
      </c>
      <c r="Q14" s="121"/>
    </row>
    <row r="15" spans="1:20" ht="15" customHeight="1" x14ac:dyDescent="0.25">
      <c r="B15" s="154" t="s">
        <v>966</v>
      </c>
      <c r="C15" s="72"/>
      <c r="D15" s="72"/>
      <c r="E15" s="72"/>
      <c r="F15" s="64"/>
      <c r="G15" s="64"/>
      <c r="H15" s="76">
        <v>0</v>
      </c>
      <c r="I15" s="173"/>
      <c r="J15" s="171">
        <f t="shared" si="0"/>
        <v>0</v>
      </c>
      <c r="K15" s="76"/>
      <c r="L15" s="75">
        <f t="shared" si="1"/>
        <v>0</v>
      </c>
      <c r="M15" s="74"/>
      <c r="N15" s="73">
        <v>0</v>
      </c>
      <c r="O15" s="75">
        <f t="shared" ref="O15:O78" si="2">M15*N15</f>
        <v>0</v>
      </c>
      <c r="P15" s="118" t="str">
        <f t="shared" ref="P15:P78" si="3">IF(AND($C15&lt;&gt;"",OR(LEN(TRIM($D15))=0,LEN(TRIM($E15))=0,LEN(TRIM($F15))=0,LEN(TRIM($G15))=0)),"  Blank field(s) detected!","")</f>
        <v/>
      </c>
      <c r="Q15" s="121"/>
    </row>
    <row r="16" spans="1:20" ht="15" customHeight="1" x14ac:dyDescent="0.25">
      <c r="B16" s="154" t="s">
        <v>967</v>
      </c>
      <c r="C16" s="72"/>
      <c r="D16" s="72"/>
      <c r="E16" s="72"/>
      <c r="F16" s="64"/>
      <c r="G16" s="64"/>
      <c r="H16" s="76">
        <v>0</v>
      </c>
      <c r="I16" s="173"/>
      <c r="J16" s="171">
        <f t="shared" si="0"/>
        <v>0</v>
      </c>
      <c r="K16" s="76"/>
      <c r="L16" s="75">
        <f t="shared" si="1"/>
        <v>0</v>
      </c>
      <c r="M16" s="74"/>
      <c r="N16" s="73">
        <v>0</v>
      </c>
      <c r="O16" s="75">
        <f t="shared" si="2"/>
        <v>0</v>
      </c>
      <c r="P16" s="118" t="str">
        <f t="shared" si="3"/>
        <v/>
      </c>
      <c r="Q16" s="121"/>
    </row>
    <row r="17" spans="2:17" ht="15" customHeight="1" x14ac:dyDescent="0.25">
      <c r="B17" s="154" t="s">
        <v>968</v>
      </c>
      <c r="C17" s="72"/>
      <c r="D17" s="72"/>
      <c r="E17" s="72"/>
      <c r="F17" s="64"/>
      <c r="G17" s="64"/>
      <c r="H17" s="76">
        <v>0</v>
      </c>
      <c r="I17" s="173"/>
      <c r="J17" s="171">
        <f t="shared" si="0"/>
        <v>0</v>
      </c>
      <c r="K17" s="76"/>
      <c r="L17" s="75">
        <f t="shared" si="1"/>
        <v>0</v>
      </c>
      <c r="M17" s="74"/>
      <c r="N17" s="73">
        <v>0</v>
      </c>
      <c r="O17" s="75">
        <f t="shared" si="2"/>
        <v>0</v>
      </c>
      <c r="P17" s="118" t="str">
        <f t="shared" si="3"/>
        <v/>
      </c>
      <c r="Q17" s="121"/>
    </row>
    <row r="18" spans="2:17" ht="15" customHeight="1" x14ac:dyDescent="0.25">
      <c r="B18" s="154" t="s">
        <v>969</v>
      </c>
      <c r="C18" s="72"/>
      <c r="D18" s="72"/>
      <c r="E18" s="72"/>
      <c r="F18" s="64"/>
      <c r="G18" s="64"/>
      <c r="H18" s="76">
        <v>0</v>
      </c>
      <c r="I18" s="173"/>
      <c r="J18" s="171">
        <f t="shared" si="0"/>
        <v>0</v>
      </c>
      <c r="K18" s="76"/>
      <c r="L18" s="75">
        <f t="shared" si="1"/>
        <v>0</v>
      </c>
      <c r="M18" s="74"/>
      <c r="N18" s="73">
        <v>0</v>
      </c>
      <c r="O18" s="75">
        <f t="shared" si="2"/>
        <v>0</v>
      </c>
      <c r="P18" s="118" t="str">
        <f t="shared" si="3"/>
        <v/>
      </c>
      <c r="Q18" s="121"/>
    </row>
    <row r="19" spans="2:17" ht="15" customHeight="1" x14ac:dyDescent="0.25">
      <c r="B19" s="154" t="s">
        <v>970</v>
      </c>
      <c r="C19" s="72"/>
      <c r="D19" s="72"/>
      <c r="E19" s="72"/>
      <c r="F19" s="64"/>
      <c r="G19" s="64"/>
      <c r="H19" s="76">
        <v>0</v>
      </c>
      <c r="I19" s="173"/>
      <c r="J19" s="171">
        <f t="shared" si="0"/>
        <v>0</v>
      </c>
      <c r="K19" s="76"/>
      <c r="L19" s="75">
        <f t="shared" si="1"/>
        <v>0</v>
      </c>
      <c r="M19" s="74"/>
      <c r="N19" s="73">
        <v>0</v>
      </c>
      <c r="O19" s="75">
        <f t="shared" si="2"/>
        <v>0</v>
      </c>
      <c r="P19" s="118" t="str">
        <f t="shared" si="3"/>
        <v/>
      </c>
      <c r="Q19" s="121"/>
    </row>
    <row r="20" spans="2:17" ht="15" customHeight="1" x14ac:dyDescent="0.25">
      <c r="B20" s="154" t="s">
        <v>971</v>
      </c>
      <c r="C20" s="72"/>
      <c r="D20" s="72"/>
      <c r="E20" s="72"/>
      <c r="F20" s="64"/>
      <c r="G20" s="64"/>
      <c r="H20" s="76">
        <v>0</v>
      </c>
      <c r="I20" s="173"/>
      <c r="J20" s="171">
        <f t="shared" si="0"/>
        <v>0</v>
      </c>
      <c r="K20" s="76"/>
      <c r="L20" s="75">
        <f t="shared" si="1"/>
        <v>0</v>
      </c>
      <c r="M20" s="74"/>
      <c r="N20" s="73">
        <v>0</v>
      </c>
      <c r="O20" s="75">
        <f t="shared" si="2"/>
        <v>0</v>
      </c>
      <c r="P20" s="118" t="str">
        <f t="shared" si="3"/>
        <v/>
      </c>
      <c r="Q20" s="121"/>
    </row>
    <row r="21" spans="2:17" ht="15" customHeight="1" x14ac:dyDescent="0.25">
      <c r="B21" s="154" t="s">
        <v>972</v>
      </c>
      <c r="C21" s="72"/>
      <c r="D21" s="72"/>
      <c r="E21" s="72"/>
      <c r="F21" s="64"/>
      <c r="G21" s="64"/>
      <c r="H21" s="76">
        <v>0</v>
      </c>
      <c r="I21" s="173"/>
      <c r="J21" s="171">
        <f t="shared" si="0"/>
        <v>0</v>
      </c>
      <c r="K21" s="76"/>
      <c r="L21" s="75">
        <f t="shared" si="1"/>
        <v>0</v>
      </c>
      <c r="M21" s="74"/>
      <c r="N21" s="73">
        <v>0</v>
      </c>
      <c r="O21" s="75">
        <f t="shared" si="2"/>
        <v>0</v>
      </c>
      <c r="P21" s="118" t="str">
        <f t="shared" si="3"/>
        <v/>
      </c>
      <c r="Q21" s="121"/>
    </row>
    <row r="22" spans="2:17" ht="15" customHeight="1" x14ac:dyDescent="0.25">
      <c r="B22" s="154" t="s">
        <v>973</v>
      </c>
      <c r="C22" s="72"/>
      <c r="D22" s="72"/>
      <c r="E22" s="72"/>
      <c r="F22" s="64"/>
      <c r="G22" s="64"/>
      <c r="H22" s="76">
        <v>0</v>
      </c>
      <c r="I22" s="173"/>
      <c r="J22" s="171">
        <f t="shared" si="0"/>
        <v>0</v>
      </c>
      <c r="K22" s="76"/>
      <c r="L22" s="75">
        <f t="shared" si="1"/>
        <v>0</v>
      </c>
      <c r="M22" s="74"/>
      <c r="N22" s="73">
        <v>0</v>
      </c>
      <c r="O22" s="75">
        <f t="shared" si="2"/>
        <v>0</v>
      </c>
      <c r="P22" s="118" t="str">
        <f t="shared" si="3"/>
        <v/>
      </c>
      <c r="Q22" s="121"/>
    </row>
    <row r="23" spans="2:17" ht="15" customHeight="1" x14ac:dyDescent="0.25">
      <c r="B23" s="154" t="s">
        <v>974</v>
      </c>
      <c r="C23" s="72"/>
      <c r="D23" s="72"/>
      <c r="E23" s="72"/>
      <c r="F23" s="64"/>
      <c r="G23" s="64"/>
      <c r="H23" s="76">
        <v>0</v>
      </c>
      <c r="I23" s="173"/>
      <c r="J23" s="171">
        <f t="shared" si="0"/>
        <v>0</v>
      </c>
      <c r="K23" s="76"/>
      <c r="L23" s="75">
        <f t="shared" si="1"/>
        <v>0</v>
      </c>
      <c r="M23" s="74"/>
      <c r="N23" s="73">
        <v>0</v>
      </c>
      <c r="O23" s="75">
        <f t="shared" si="2"/>
        <v>0</v>
      </c>
      <c r="P23" s="118" t="str">
        <f t="shared" si="3"/>
        <v/>
      </c>
      <c r="Q23" s="121"/>
    </row>
    <row r="24" spans="2:17" ht="15" customHeight="1" x14ac:dyDescent="0.25">
      <c r="B24" s="154" t="s">
        <v>975</v>
      </c>
      <c r="C24" s="72"/>
      <c r="D24" s="72"/>
      <c r="E24" s="72"/>
      <c r="F24" s="64"/>
      <c r="G24" s="64"/>
      <c r="H24" s="76">
        <v>0</v>
      </c>
      <c r="I24" s="173"/>
      <c r="J24" s="171">
        <f t="shared" si="0"/>
        <v>0</v>
      </c>
      <c r="K24" s="76"/>
      <c r="L24" s="75">
        <f t="shared" si="1"/>
        <v>0</v>
      </c>
      <c r="M24" s="74"/>
      <c r="N24" s="73">
        <v>0</v>
      </c>
      <c r="O24" s="75">
        <f t="shared" si="2"/>
        <v>0</v>
      </c>
      <c r="P24" s="118" t="str">
        <f t="shared" si="3"/>
        <v/>
      </c>
      <c r="Q24" s="121"/>
    </row>
    <row r="25" spans="2:17" ht="15" customHeight="1" x14ac:dyDescent="0.25">
      <c r="B25" s="154" t="s">
        <v>976</v>
      </c>
      <c r="C25" s="72"/>
      <c r="D25" s="72"/>
      <c r="E25" s="72"/>
      <c r="F25" s="64"/>
      <c r="G25" s="64"/>
      <c r="H25" s="76">
        <v>0</v>
      </c>
      <c r="I25" s="173"/>
      <c r="J25" s="171">
        <f t="shared" si="0"/>
        <v>0</v>
      </c>
      <c r="K25" s="76"/>
      <c r="L25" s="75">
        <f t="shared" si="1"/>
        <v>0</v>
      </c>
      <c r="M25" s="74"/>
      <c r="N25" s="73">
        <v>0</v>
      </c>
      <c r="O25" s="75">
        <f t="shared" si="2"/>
        <v>0</v>
      </c>
      <c r="P25" s="118" t="str">
        <f t="shared" si="3"/>
        <v/>
      </c>
      <c r="Q25" s="121"/>
    </row>
    <row r="26" spans="2:17" ht="15" customHeight="1" x14ac:dyDescent="0.25">
      <c r="B26" s="154" t="s">
        <v>977</v>
      </c>
      <c r="C26" s="72"/>
      <c r="D26" s="72"/>
      <c r="E26" s="72"/>
      <c r="F26" s="64"/>
      <c r="G26" s="64"/>
      <c r="H26" s="76">
        <v>0</v>
      </c>
      <c r="I26" s="173"/>
      <c r="J26" s="171">
        <f t="shared" si="0"/>
        <v>0</v>
      </c>
      <c r="K26" s="76"/>
      <c r="L26" s="75">
        <f t="shared" si="1"/>
        <v>0</v>
      </c>
      <c r="M26" s="74"/>
      <c r="N26" s="73">
        <v>0</v>
      </c>
      <c r="O26" s="75">
        <f t="shared" si="2"/>
        <v>0</v>
      </c>
      <c r="P26" s="118" t="str">
        <f t="shared" si="3"/>
        <v/>
      </c>
      <c r="Q26" s="121"/>
    </row>
    <row r="27" spans="2:17" ht="15" customHeight="1" x14ac:dyDescent="0.25">
      <c r="B27" s="154" t="s">
        <v>978</v>
      </c>
      <c r="C27" s="72"/>
      <c r="D27" s="72"/>
      <c r="E27" s="72"/>
      <c r="F27" s="64"/>
      <c r="G27" s="64"/>
      <c r="H27" s="76">
        <v>0</v>
      </c>
      <c r="I27" s="173"/>
      <c r="J27" s="171">
        <f t="shared" si="0"/>
        <v>0</v>
      </c>
      <c r="K27" s="76"/>
      <c r="L27" s="75">
        <f t="shared" si="1"/>
        <v>0</v>
      </c>
      <c r="M27" s="74"/>
      <c r="N27" s="73">
        <v>0</v>
      </c>
      <c r="O27" s="75">
        <f t="shared" si="2"/>
        <v>0</v>
      </c>
      <c r="P27" s="118" t="str">
        <f t="shared" si="3"/>
        <v/>
      </c>
      <c r="Q27" s="121"/>
    </row>
    <row r="28" spans="2:17" ht="15" customHeight="1" x14ac:dyDescent="0.25">
      <c r="B28" s="154" t="s">
        <v>979</v>
      </c>
      <c r="C28" s="72"/>
      <c r="D28" s="72"/>
      <c r="E28" s="72"/>
      <c r="F28" s="64"/>
      <c r="G28" s="64"/>
      <c r="H28" s="76">
        <v>0</v>
      </c>
      <c r="I28" s="173"/>
      <c r="J28" s="171">
        <f t="shared" si="0"/>
        <v>0</v>
      </c>
      <c r="K28" s="76"/>
      <c r="L28" s="75">
        <f t="shared" si="1"/>
        <v>0</v>
      </c>
      <c r="M28" s="74"/>
      <c r="N28" s="73">
        <v>0</v>
      </c>
      <c r="O28" s="75">
        <f t="shared" si="2"/>
        <v>0</v>
      </c>
      <c r="P28" s="118" t="str">
        <f t="shared" si="3"/>
        <v/>
      </c>
      <c r="Q28" s="121"/>
    </row>
    <row r="29" spans="2:17" ht="15" customHeight="1" x14ac:dyDescent="0.25">
      <c r="B29" s="154" t="s">
        <v>980</v>
      </c>
      <c r="C29" s="72"/>
      <c r="D29" s="72"/>
      <c r="E29" s="72"/>
      <c r="F29" s="64"/>
      <c r="G29" s="64"/>
      <c r="H29" s="76">
        <v>0</v>
      </c>
      <c r="I29" s="173"/>
      <c r="J29" s="171">
        <f t="shared" si="0"/>
        <v>0</v>
      </c>
      <c r="K29" s="76"/>
      <c r="L29" s="75">
        <f t="shared" si="1"/>
        <v>0</v>
      </c>
      <c r="M29" s="74"/>
      <c r="N29" s="73">
        <v>0</v>
      </c>
      <c r="O29" s="75">
        <f t="shared" si="2"/>
        <v>0</v>
      </c>
      <c r="P29" s="118" t="str">
        <f t="shared" si="3"/>
        <v/>
      </c>
      <c r="Q29" s="121"/>
    </row>
    <row r="30" spans="2:17" ht="15" customHeight="1" x14ac:dyDescent="0.25">
      <c r="B30" s="154" t="s">
        <v>981</v>
      </c>
      <c r="C30" s="72"/>
      <c r="D30" s="72"/>
      <c r="E30" s="72"/>
      <c r="F30" s="64"/>
      <c r="G30" s="64"/>
      <c r="H30" s="76">
        <v>0</v>
      </c>
      <c r="I30" s="173"/>
      <c r="J30" s="171">
        <f t="shared" si="0"/>
        <v>0</v>
      </c>
      <c r="K30" s="76"/>
      <c r="L30" s="75">
        <f t="shared" si="1"/>
        <v>0</v>
      </c>
      <c r="M30" s="74"/>
      <c r="N30" s="73">
        <v>0</v>
      </c>
      <c r="O30" s="75">
        <f t="shared" si="2"/>
        <v>0</v>
      </c>
      <c r="P30" s="118" t="str">
        <f t="shared" si="3"/>
        <v/>
      </c>
      <c r="Q30" s="121"/>
    </row>
    <row r="31" spans="2:17" ht="15" customHeight="1" x14ac:dyDescent="0.25">
      <c r="B31" s="154" t="s">
        <v>982</v>
      </c>
      <c r="C31" s="72"/>
      <c r="D31" s="72"/>
      <c r="E31" s="72"/>
      <c r="F31" s="64"/>
      <c r="G31" s="64"/>
      <c r="H31" s="76">
        <v>0</v>
      </c>
      <c r="I31" s="173"/>
      <c r="J31" s="171">
        <f t="shared" si="0"/>
        <v>0</v>
      </c>
      <c r="K31" s="76"/>
      <c r="L31" s="75">
        <f t="shared" si="1"/>
        <v>0</v>
      </c>
      <c r="M31" s="74"/>
      <c r="N31" s="73">
        <v>0</v>
      </c>
      <c r="O31" s="75">
        <f t="shared" si="2"/>
        <v>0</v>
      </c>
      <c r="P31" s="118" t="str">
        <f t="shared" si="3"/>
        <v/>
      </c>
      <c r="Q31" s="121"/>
    </row>
    <row r="32" spans="2:17" ht="15" customHeight="1" x14ac:dyDescent="0.25">
      <c r="B32" s="154" t="s">
        <v>983</v>
      </c>
      <c r="C32" s="72"/>
      <c r="D32" s="72"/>
      <c r="E32" s="72"/>
      <c r="F32" s="64"/>
      <c r="G32" s="64"/>
      <c r="H32" s="76">
        <v>0</v>
      </c>
      <c r="I32" s="173"/>
      <c r="J32" s="171">
        <f t="shared" si="0"/>
        <v>0</v>
      </c>
      <c r="K32" s="76"/>
      <c r="L32" s="75">
        <f t="shared" si="1"/>
        <v>0</v>
      </c>
      <c r="M32" s="74"/>
      <c r="N32" s="73">
        <v>0</v>
      </c>
      <c r="O32" s="75">
        <f t="shared" si="2"/>
        <v>0</v>
      </c>
      <c r="P32" s="118" t="str">
        <f t="shared" si="3"/>
        <v/>
      </c>
      <c r="Q32" s="121"/>
    </row>
    <row r="33" spans="2:17" ht="15" customHeight="1" x14ac:dyDescent="0.25">
      <c r="B33" s="154" t="s">
        <v>984</v>
      </c>
      <c r="C33" s="72"/>
      <c r="D33" s="72"/>
      <c r="E33" s="72"/>
      <c r="F33" s="64"/>
      <c r="G33" s="64"/>
      <c r="H33" s="76">
        <v>0</v>
      </c>
      <c r="I33" s="173"/>
      <c r="J33" s="171">
        <f t="shared" si="0"/>
        <v>0</v>
      </c>
      <c r="K33" s="76"/>
      <c r="L33" s="75">
        <f t="shared" si="1"/>
        <v>0</v>
      </c>
      <c r="M33" s="74"/>
      <c r="N33" s="73">
        <v>0</v>
      </c>
      <c r="O33" s="75">
        <f t="shared" si="2"/>
        <v>0</v>
      </c>
      <c r="P33" s="118" t="str">
        <f t="shared" si="3"/>
        <v/>
      </c>
      <c r="Q33" s="121"/>
    </row>
    <row r="34" spans="2:17" ht="15" customHeight="1" x14ac:dyDescent="0.25">
      <c r="B34" s="154" t="s">
        <v>985</v>
      </c>
      <c r="C34" s="72"/>
      <c r="D34" s="72"/>
      <c r="E34" s="72"/>
      <c r="F34" s="64"/>
      <c r="G34" s="64"/>
      <c r="H34" s="76">
        <v>0</v>
      </c>
      <c r="I34" s="173"/>
      <c r="J34" s="171">
        <f t="shared" si="0"/>
        <v>0</v>
      </c>
      <c r="K34" s="76"/>
      <c r="L34" s="75">
        <f t="shared" si="1"/>
        <v>0</v>
      </c>
      <c r="M34" s="74"/>
      <c r="N34" s="73">
        <v>0</v>
      </c>
      <c r="O34" s="75">
        <f t="shared" si="2"/>
        <v>0</v>
      </c>
      <c r="P34" s="118" t="str">
        <f t="shared" si="3"/>
        <v/>
      </c>
      <c r="Q34" s="121"/>
    </row>
    <row r="35" spans="2:17" ht="15" customHeight="1" x14ac:dyDescent="0.25">
      <c r="B35" s="154" t="s">
        <v>986</v>
      </c>
      <c r="C35" s="72"/>
      <c r="D35" s="72"/>
      <c r="E35" s="72"/>
      <c r="F35" s="64"/>
      <c r="G35" s="64"/>
      <c r="H35" s="76">
        <v>0</v>
      </c>
      <c r="I35" s="173"/>
      <c r="J35" s="171">
        <f t="shared" si="0"/>
        <v>0</v>
      </c>
      <c r="K35" s="76"/>
      <c r="L35" s="75">
        <f t="shared" si="1"/>
        <v>0</v>
      </c>
      <c r="M35" s="74"/>
      <c r="N35" s="73">
        <v>0</v>
      </c>
      <c r="O35" s="75">
        <f t="shared" si="2"/>
        <v>0</v>
      </c>
      <c r="P35" s="118" t="str">
        <f t="shared" si="3"/>
        <v/>
      </c>
      <c r="Q35" s="121"/>
    </row>
    <row r="36" spans="2:17" ht="15" customHeight="1" x14ac:dyDescent="0.25">
      <c r="B36" s="154" t="s">
        <v>987</v>
      </c>
      <c r="C36" s="72"/>
      <c r="D36" s="72"/>
      <c r="E36" s="72"/>
      <c r="F36" s="64"/>
      <c r="G36" s="64"/>
      <c r="H36" s="76">
        <v>0</v>
      </c>
      <c r="I36" s="173"/>
      <c r="J36" s="171">
        <f t="shared" si="0"/>
        <v>0</v>
      </c>
      <c r="K36" s="76"/>
      <c r="L36" s="75">
        <f t="shared" si="1"/>
        <v>0</v>
      </c>
      <c r="M36" s="74"/>
      <c r="N36" s="73">
        <v>0</v>
      </c>
      <c r="O36" s="75">
        <f t="shared" si="2"/>
        <v>0</v>
      </c>
      <c r="P36" s="118" t="str">
        <f t="shared" si="3"/>
        <v/>
      </c>
      <c r="Q36" s="121"/>
    </row>
    <row r="37" spans="2:17" ht="15" customHeight="1" x14ac:dyDescent="0.25">
      <c r="B37" s="154" t="s">
        <v>988</v>
      </c>
      <c r="C37" s="72"/>
      <c r="D37" s="72"/>
      <c r="E37" s="72"/>
      <c r="F37" s="64"/>
      <c r="G37" s="64"/>
      <c r="H37" s="76">
        <v>0</v>
      </c>
      <c r="I37" s="173"/>
      <c r="J37" s="171">
        <f t="shared" si="0"/>
        <v>0</v>
      </c>
      <c r="K37" s="76"/>
      <c r="L37" s="75">
        <f t="shared" si="1"/>
        <v>0</v>
      </c>
      <c r="M37" s="74"/>
      <c r="N37" s="73">
        <v>0</v>
      </c>
      <c r="O37" s="75">
        <f t="shared" si="2"/>
        <v>0</v>
      </c>
      <c r="P37" s="118" t="str">
        <f t="shared" si="3"/>
        <v/>
      </c>
      <c r="Q37" s="121"/>
    </row>
    <row r="38" spans="2:17" ht="15" customHeight="1" x14ac:dyDescent="0.25">
      <c r="B38" s="154" t="s">
        <v>989</v>
      </c>
      <c r="C38" s="72"/>
      <c r="D38" s="72"/>
      <c r="E38" s="72"/>
      <c r="F38" s="64"/>
      <c r="G38" s="64"/>
      <c r="H38" s="76">
        <v>0</v>
      </c>
      <c r="I38" s="173"/>
      <c r="J38" s="171">
        <f t="shared" si="0"/>
        <v>0</v>
      </c>
      <c r="K38" s="76"/>
      <c r="L38" s="75">
        <f t="shared" si="1"/>
        <v>0</v>
      </c>
      <c r="M38" s="74"/>
      <c r="N38" s="73">
        <v>0</v>
      </c>
      <c r="O38" s="75">
        <f t="shared" si="2"/>
        <v>0</v>
      </c>
      <c r="P38" s="118" t="str">
        <f t="shared" si="3"/>
        <v/>
      </c>
      <c r="Q38" s="121"/>
    </row>
    <row r="39" spans="2:17" ht="15" customHeight="1" x14ac:dyDescent="0.25">
      <c r="B39" s="154" t="s">
        <v>990</v>
      </c>
      <c r="C39" s="72"/>
      <c r="D39" s="72"/>
      <c r="E39" s="72"/>
      <c r="F39" s="64"/>
      <c r="G39" s="64"/>
      <c r="H39" s="76">
        <v>0</v>
      </c>
      <c r="I39" s="173"/>
      <c r="J39" s="171">
        <f t="shared" si="0"/>
        <v>0</v>
      </c>
      <c r="K39" s="76"/>
      <c r="L39" s="75">
        <f t="shared" si="1"/>
        <v>0</v>
      </c>
      <c r="M39" s="74"/>
      <c r="N39" s="73">
        <v>0</v>
      </c>
      <c r="O39" s="75">
        <f t="shared" si="2"/>
        <v>0</v>
      </c>
      <c r="P39" s="118" t="str">
        <f t="shared" si="3"/>
        <v/>
      </c>
      <c r="Q39" s="121"/>
    </row>
    <row r="40" spans="2:17" ht="15" customHeight="1" x14ac:dyDescent="0.25">
      <c r="B40" s="154" t="s">
        <v>991</v>
      </c>
      <c r="C40" s="72"/>
      <c r="D40" s="72"/>
      <c r="E40" s="72"/>
      <c r="F40" s="64"/>
      <c r="G40" s="64"/>
      <c r="H40" s="76">
        <v>0</v>
      </c>
      <c r="I40" s="173"/>
      <c r="J40" s="171">
        <f t="shared" si="0"/>
        <v>0</v>
      </c>
      <c r="K40" s="76"/>
      <c r="L40" s="75">
        <f t="shared" si="1"/>
        <v>0</v>
      </c>
      <c r="M40" s="74"/>
      <c r="N40" s="73">
        <v>0</v>
      </c>
      <c r="O40" s="75">
        <f t="shared" si="2"/>
        <v>0</v>
      </c>
      <c r="P40" s="118" t="str">
        <f t="shared" si="3"/>
        <v/>
      </c>
      <c r="Q40" s="121"/>
    </row>
    <row r="41" spans="2:17" ht="15" customHeight="1" x14ac:dyDescent="0.25">
      <c r="B41" s="154" t="s">
        <v>992</v>
      </c>
      <c r="C41" s="72"/>
      <c r="D41" s="72"/>
      <c r="E41" s="72"/>
      <c r="F41" s="64"/>
      <c r="G41" s="64"/>
      <c r="H41" s="76">
        <v>0</v>
      </c>
      <c r="I41" s="173"/>
      <c r="J41" s="171">
        <f t="shared" si="0"/>
        <v>0</v>
      </c>
      <c r="K41" s="76"/>
      <c r="L41" s="75">
        <f t="shared" si="1"/>
        <v>0</v>
      </c>
      <c r="M41" s="74"/>
      <c r="N41" s="73">
        <v>0</v>
      </c>
      <c r="O41" s="75">
        <f t="shared" si="2"/>
        <v>0</v>
      </c>
      <c r="P41" s="118" t="str">
        <f t="shared" si="3"/>
        <v/>
      </c>
      <c r="Q41" s="121"/>
    </row>
    <row r="42" spans="2:17" ht="15" customHeight="1" x14ac:dyDescent="0.25">
      <c r="B42" s="154" t="s">
        <v>993</v>
      </c>
      <c r="C42" s="72"/>
      <c r="D42" s="72"/>
      <c r="E42" s="72"/>
      <c r="F42" s="64"/>
      <c r="G42" s="64"/>
      <c r="H42" s="76">
        <v>0</v>
      </c>
      <c r="I42" s="173"/>
      <c r="J42" s="171">
        <f t="shared" si="0"/>
        <v>0</v>
      </c>
      <c r="K42" s="76"/>
      <c r="L42" s="75">
        <f t="shared" si="1"/>
        <v>0</v>
      </c>
      <c r="M42" s="74"/>
      <c r="N42" s="73">
        <v>0</v>
      </c>
      <c r="O42" s="75">
        <f t="shared" si="2"/>
        <v>0</v>
      </c>
      <c r="P42" s="118" t="str">
        <f t="shared" si="3"/>
        <v/>
      </c>
      <c r="Q42" s="121"/>
    </row>
    <row r="43" spans="2:17" ht="15" customHeight="1" x14ac:dyDescent="0.25">
      <c r="B43" s="154" t="s">
        <v>994</v>
      </c>
      <c r="C43" s="72"/>
      <c r="D43" s="72"/>
      <c r="E43" s="72"/>
      <c r="F43" s="64"/>
      <c r="G43" s="64"/>
      <c r="H43" s="76">
        <v>0</v>
      </c>
      <c r="I43" s="173"/>
      <c r="J43" s="171">
        <f t="shared" si="0"/>
        <v>0</v>
      </c>
      <c r="K43" s="76"/>
      <c r="L43" s="75">
        <f t="shared" si="1"/>
        <v>0</v>
      </c>
      <c r="M43" s="74"/>
      <c r="N43" s="73">
        <v>0</v>
      </c>
      <c r="O43" s="75">
        <f t="shared" si="2"/>
        <v>0</v>
      </c>
      <c r="P43" s="118" t="str">
        <f t="shared" si="3"/>
        <v/>
      </c>
      <c r="Q43" s="121"/>
    </row>
    <row r="44" spans="2:17" ht="15" customHeight="1" x14ac:dyDescent="0.25">
      <c r="B44" s="154" t="s">
        <v>995</v>
      </c>
      <c r="C44" s="72"/>
      <c r="D44" s="72"/>
      <c r="E44" s="72"/>
      <c r="F44" s="64"/>
      <c r="G44" s="64"/>
      <c r="H44" s="76">
        <v>0</v>
      </c>
      <c r="I44" s="173"/>
      <c r="J44" s="171">
        <f t="shared" si="0"/>
        <v>0</v>
      </c>
      <c r="K44" s="76"/>
      <c r="L44" s="75">
        <f t="shared" si="1"/>
        <v>0</v>
      </c>
      <c r="M44" s="74"/>
      <c r="N44" s="73">
        <v>0</v>
      </c>
      <c r="O44" s="75">
        <f t="shared" si="2"/>
        <v>0</v>
      </c>
      <c r="P44" s="118" t="str">
        <f t="shared" si="3"/>
        <v/>
      </c>
      <c r="Q44" s="121"/>
    </row>
    <row r="45" spans="2:17" ht="15" customHeight="1" x14ac:dyDescent="0.25">
      <c r="B45" s="154" t="s">
        <v>996</v>
      </c>
      <c r="C45" s="72"/>
      <c r="D45" s="72"/>
      <c r="E45" s="72"/>
      <c r="F45" s="64"/>
      <c r="G45" s="64"/>
      <c r="H45" s="76">
        <v>0</v>
      </c>
      <c r="I45" s="173"/>
      <c r="J45" s="171">
        <f t="shared" si="0"/>
        <v>0</v>
      </c>
      <c r="K45" s="76"/>
      <c r="L45" s="75">
        <f t="shared" si="1"/>
        <v>0</v>
      </c>
      <c r="M45" s="74"/>
      <c r="N45" s="73">
        <v>0</v>
      </c>
      <c r="O45" s="75">
        <f t="shared" si="2"/>
        <v>0</v>
      </c>
      <c r="P45" s="118" t="str">
        <f t="shared" si="3"/>
        <v/>
      </c>
      <c r="Q45" s="121"/>
    </row>
    <row r="46" spans="2:17" ht="15" customHeight="1" x14ac:dyDescent="0.25">
      <c r="B46" s="154" t="s">
        <v>997</v>
      </c>
      <c r="C46" s="72"/>
      <c r="D46" s="72"/>
      <c r="E46" s="72"/>
      <c r="F46" s="64"/>
      <c r="G46" s="64"/>
      <c r="H46" s="76">
        <v>0</v>
      </c>
      <c r="I46" s="173"/>
      <c r="J46" s="171">
        <f t="shared" ref="J46:J77" si="4">I46*$J$12</f>
        <v>0</v>
      </c>
      <c r="K46" s="76"/>
      <c r="L46" s="75">
        <f t="shared" ref="L46:L77" si="5">H46+J46+K46</f>
        <v>0</v>
      </c>
      <c r="M46" s="74"/>
      <c r="N46" s="73">
        <v>0</v>
      </c>
      <c r="O46" s="75">
        <f t="shared" si="2"/>
        <v>0</v>
      </c>
      <c r="P46" s="118" t="str">
        <f t="shared" si="3"/>
        <v/>
      </c>
      <c r="Q46" s="121"/>
    </row>
    <row r="47" spans="2:17" ht="15" customHeight="1" x14ac:dyDescent="0.25">
      <c r="B47" s="154" t="s">
        <v>998</v>
      </c>
      <c r="C47" s="72"/>
      <c r="D47" s="72"/>
      <c r="E47" s="72"/>
      <c r="F47" s="64"/>
      <c r="G47" s="64"/>
      <c r="H47" s="76">
        <v>0</v>
      </c>
      <c r="I47" s="173"/>
      <c r="J47" s="171">
        <f t="shared" si="4"/>
        <v>0</v>
      </c>
      <c r="K47" s="76"/>
      <c r="L47" s="75">
        <f t="shared" si="5"/>
        <v>0</v>
      </c>
      <c r="M47" s="74"/>
      <c r="N47" s="73">
        <v>0</v>
      </c>
      <c r="O47" s="75">
        <f t="shared" si="2"/>
        <v>0</v>
      </c>
      <c r="P47" s="118" t="str">
        <f t="shared" si="3"/>
        <v/>
      </c>
      <c r="Q47" s="121"/>
    </row>
    <row r="48" spans="2:17" ht="15" customHeight="1" x14ac:dyDescent="0.25">
      <c r="B48" s="154" t="s">
        <v>999</v>
      </c>
      <c r="C48" s="72"/>
      <c r="D48" s="72"/>
      <c r="E48" s="72"/>
      <c r="F48" s="64"/>
      <c r="G48" s="64"/>
      <c r="H48" s="76">
        <v>0</v>
      </c>
      <c r="I48" s="173"/>
      <c r="J48" s="171">
        <f t="shared" si="4"/>
        <v>0</v>
      </c>
      <c r="K48" s="76"/>
      <c r="L48" s="75">
        <f t="shared" si="5"/>
        <v>0</v>
      </c>
      <c r="M48" s="74"/>
      <c r="N48" s="73">
        <v>0</v>
      </c>
      <c r="O48" s="75">
        <f t="shared" si="2"/>
        <v>0</v>
      </c>
      <c r="P48" s="118" t="str">
        <f t="shared" si="3"/>
        <v/>
      </c>
      <c r="Q48" s="121"/>
    </row>
    <row r="49" spans="2:17" ht="15" customHeight="1" x14ac:dyDescent="0.25">
      <c r="B49" s="154" t="s">
        <v>1000</v>
      </c>
      <c r="C49" s="72"/>
      <c r="D49" s="72"/>
      <c r="E49" s="72"/>
      <c r="F49" s="64"/>
      <c r="G49" s="64"/>
      <c r="H49" s="76">
        <v>0</v>
      </c>
      <c r="I49" s="173"/>
      <c r="J49" s="171">
        <f t="shared" si="4"/>
        <v>0</v>
      </c>
      <c r="K49" s="76"/>
      <c r="L49" s="75">
        <f t="shared" si="5"/>
        <v>0</v>
      </c>
      <c r="M49" s="74"/>
      <c r="N49" s="73">
        <v>0</v>
      </c>
      <c r="O49" s="75">
        <f t="shared" si="2"/>
        <v>0</v>
      </c>
      <c r="P49" s="118" t="str">
        <f t="shared" si="3"/>
        <v/>
      </c>
      <c r="Q49" s="121"/>
    </row>
    <row r="50" spans="2:17" ht="15" customHeight="1" x14ac:dyDescent="0.25">
      <c r="B50" s="154" t="s">
        <v>1001</v>
      </c>
      <c r="C50" s="72"/>
      <c r="D50" s="72"/>
      <c r="E50" s="72"/>
      <c r="F50" s="64"/>
      <c r="G50" s="64"/>
      <c r="H50" s="76">
        <v>0</v>
      </c>
      <c r="I50" s="173"/>
      <c r="J50" s="171">
        <f t="shared" si="4"/>
        <v>0</v>
      </c>
      <c r="K50" s="76"/>
      <c r="L50" s="75">
        <f t="shared" si="5"/>
        <v>0</v>
      </c>
      <c r="M50" s="74"/>
      <c r="N50" s="73">
        <v>0</v>
      </c>
      <c r="O50" s="75">
        <f t="shared" si="2"/>
        <v>0</v>
      </c>
      <c r="P50" s="118" t="str">
        <f t="shared" si="3"/>
        <v/>
      </c>
      <c r="Q50" s="121"/>
    </row>
    <row r="51" spans="2:17" ht="15" customHeight="1" x14ac:dyDescent="0.25">
      <c r="B51" s="154" t="s">
        <v>1002</v>
      </c>
      <c r="C51" s="72"/>
      <c r="D51" s="72"/>
      <c r="E51" s="72"/>
      <c r="F51" s="64"/>
      <c r="G51" s="64"/>
      <c r="H51" s="76">
        <v>0</v>
      </c>
      <c r="I51" s="173"/>
      <c r="J51" s="171">
        <f t="shared" si="4"/>
        <v>0</v>
      </c>
      <c r="K51" s="76"/>
      <c r="L51" s="75">
        <f t="shared" si="5"/>
        <v>0</v>
      </c>
      <c r="M51" s="74"/>
      <c r="N51" s="73">
        <v>0</v>
      </c>
      <c r="O51" s="75">
        <f t="shared" si="2"/>
        <v>0</v>
      </c>
      <c r="P51" s="118" t="str">
        <f t="shared" si="3"/>
        <v/>
      </c>
      <c r="Q51" s="121"/>
    </row>
    <row r="52" spans="2:17" ht="15" customHeight="1" x14ac:dyDescent="0.25">
      <c r="B52" s="154" t="s">
        <v>1003</v>
      </c>
      <c r="C52" s="72"/>
      <c r="D52" s="72"/>
      <c r="E52" s="72"/>
      <c r="F52" s="64"/>
      <c r="G52" s="64"/>
      <c r="H52" s="76">
        <v>0</v>
      </c>
      <c r="I52" s="173"/>
      <c r="J52" s="171">
        <f t="shared" si="4"/>
        <v>0</v>
      </c>
      <c r="K52" s="76"/>
      <c r="L52" s="75">
        <f t="shared" si="5"/>
        <v>0</v>
      </c>
      <c r="M52" s="74"/>
      <c r="N52" s="73">
        <v>0</v>
      </c>
      <c r="O52" s="75">
        <f t="shared" si="2"/>
        <v>0</v>
      </c>
      <c r="P52" s="118" t="str">
        <f t="shared" si="3"/>
        <v/>
      </c>
      <c r="Q52" s="121"/>
    </row>
    <row r="53" spans="2:17" ht="15" customHeight="1" x14ac:dyDescent="0.25">
      <c r="B53" s="154" t="s">
        <v>1004</v>
      </c>
      <c r="C53" s="72"/>
      <c r="D53" s="72"/>
      <c r="E53" s="72"/>
      <c r="F53" s="64"/>
      <c r="G53" s="64"/>
      <c r="H53" s="76">
        <v>0</v>
      </c>
      <c r="I53" s="173"/>
      <c r="J53" s="171">
        <f t="shared" si="4"/>
        <v>0</v>
      </c>
      <c r="K53" s="76"/>
      <c r="L53" s="75">
        <f t="shared" si="5"/>
        <v>0</v>
      </c>
      <c r="M53" s="74"/>
      <c r="N53" s="73">
        <v>0</v>
      </c>
      <c r="O53" s="75">
        <f t="shared" si="2"/>
        <v>0</v>
      </c>
      <c r="P53" s="118" t="str">
        <f t="shared" si="3"/>
        <v/>
      </c>
      <c r="Q53" s="121"/>
    </row>
    <row r="54" spans="2:17" ht="15" customHeight="1" x14ac:dyDescent="0.25">
      <c r="B54" s="154" t="s">
        <v>1005</v>
      </c>
      <c r="C54" s="72"/>
      <c r="D54" s="72"/>
      <c r="E54" s="72"/>
      <c r="F54" s="64"/>
      <c r="G54" s="64"/>
      <c r="H54" s="76">
        <v>0</v>
      </c>
      <c r="I54" s="173"/>
      <c r="J54" s="171">
        <f t="shared" si="4"/>
        <v>0</v>
      </c>
      <c r="K54" s="76"/>
      <c r="L54" s="75">
        <f t="shared" si="5"/>
        <v>0</v>
      </c>
      <c r="M54" s="74"/>
      <c r="N54" s="73">
        <v>0</v>
      </c>
      <c r="O54" s="75">
        <f t="shared" si="2"/>
        <v>0</v>
      </c>
      <c r="P54" s="118" t="str">
        <f t="shared" si="3"/>
        <v/>
      </c>
      <c r="Q54" s="121"/>
    </row>
    <row r="55" spans="2:17" ht="15" customHeight="1" x14ac:dyDescent="0.25">
      <c r="B55" s="154" t="s">
        <v>1006</v>
      </c>
      <c r="C55" s="72"/>
      <c r="D55" s="72"/>
      <c r="E55" s="72"/>
      <c r="F55" s="64"/>
      <c r="G55" s="64"/>
      <c r="H55" s="76">
        <v>0</v>
      </c>
      <c r="I55" s="173"/>
      <c r="J55" s="171">
        <f t="shared" si="4"/>
        <v>0</v>
      </c>
      <c r="K55" s="76"/>
      <c r="L55" s="75">
        <f t="shared" si="5"/>
        <v>0</v>
      </c>
      <c r="M55" s="74"/>
      <c r="N55" s="73">
        <v>0</v>
      </c>
      <c r="O55" s="75">
        <f t="shared" si="2"/>
        <v>0</v>
      </c>
      <c r="P55" s="118" t="str">
        <f t="shared" si="3"/>
        <v/>
      </c>
      <c r="Q55" s="121"/>
    </row>
    <row r="56" spans="2:17" ht="15" customHeight="1" x14ac:dyDescent="0.25">
      <c r="B56" s="154" t="s">
        <v>1007</v>
      </c>
      <c r="C56" s="72"/>
      <c r="D56" s="72"/>
      <c r="E56" s="72"/>
      <c r="F56" s="64"/>
      <c r="G56" s="64"/>
      <c r="H56" s="76">
        <v>0</v>
      </c>
      <c r="I56" s="173"/>
      <c r="J56" s="171">
        <f t="shared" si="4"/>
        <v>0</v>
      </c>
      <c r="K56" s="76"/>
      <c r="L56" s="75">
        <f t="shared" si="5"/>
        <v>0</v>
      </c>
      <c r="M56" s="74"/>
      <c r="N56" s="73">
        <v>0</v>
      </c>
      <c r="O56" s="75">
        <f t="shared" si="2"/>
        <v>0</v>
      </c>
      <c r="P56" s="118" t="str">
        <f t="shared" si="3"/>
        <v/>
      </c>
      <c r="Q56" s="121"/>
    </row>
    <row r="57" spans="2:17" ht="15" customHeight="1" x14ac:dyDescent="0.25">
      <c r="B57" s="154" t="s">
        <v>1008</v>
      </c>
      <c r="C57" s="72"/>
      <c r="D57" s="72"/>
      <c r="E57" s="72"/>
      <c r="F57" s="64"/>
      <c r="G57" s="64"/>
      <c r="H57" s="76">
        <v>0</v>
      </c>
      <c r="I57" s="173"/>
      <c r="J57" s="171">
        <f t="shared" si="4"/>
        <v>0</v>
      </c>
      <c r="K57" s="76"/>
      <c r="L57" s="75">
        <f t="shared" si="5"/>
        <v>0</v>
      </c>
      <c r="M57" s="74"/>
      <c r="N57" s="73">
        <v>0</v>
      </c>
      <c r="O57" s="75">
        <f t="shared" si="2"/>
        <v>0</v>
      </c>
      <c r="P57" s="118" t="str">
        <f t="shared" si="3"/>
        <v/>
      </c>
      <c r="Q57" s="121"/>
    </row>
    <row r="58" spans="2:17" ht="15" customHeight="1" x14ac:dyDescent="0.25">
      <c r="B58" s="154" t="s">
        <v>1009</v>
      </c>
      <c r="C58" s="72"/>
      <c r="D58" s="72"/>
      <c r="E58" s="72"/>
      <c r="F58" s="64"/>
      <c r="G58" s="64"/>
      <c r="H58" s="76">
        <v>0</v>
      </c>
      <c r="I58" s="173"/>
      <c r="J58" s="171">
        <f t="shared" si="4"/>
        <v>0</v>
      </c>
      <c r="K58" s="76"/>
      <c r="L58" s="75">
        <f t="shared" si="5"/>
        <v>0</v>
      </c>
      <c r="M58" s="74"/>
      <c r="N58" s="73">
        <v>0</v>
      </c>
      <c r="O58" s="75">
        <f t="shared" si="2"/>
        <v>0</v>
      </c>
      <c r="P58" s="118" t="str">
        <f t="shared" si="3"/>
        <v/>
      </c>
      <c r="Q58" s="121"/>
    </row>
    <row r="59" spans="2:17" ht="15" customHeight="1" x14ac:dyDescent="0.25">
      <c r="B59" s="154" t="s">
        <v>1010</v>
      </c>
      <c r="C59" s="72"/>
      <c r="D59" s="72"/>
      <c r="E59" s="72"/>
      <c r="F59" s="64"/>
      <c r="G59" s="64"/>
      <c r="H59" s="76">
        <v>0</v>
      </c>
      <c r="I59" s="173"/>
      <c r="J59" s="171">
        <f t="shared" si="4"/>
        <v>0</v>
      </c>
      <c r="K59" s="76"/>
      <c r="L59" s="75">
        <f t="shared" si="5"/>
        <v>0</v>
      </c>
      <c r="M59" s="74"/>
      <c r="N59" s="73">
        <v>0</v>
      </c>
      <c r="O59" s="75">
        <f t="shared" si="2"/>
        <v>0</v>
      </c>
      <c r="P59" s="118" t="str">
        <f t="shared" si="3"/>
        <v/>
      </c>
      <c r="Q59" s="121"/>
    </row>
    <row r="60" spans="2:17" ht="15" customHeight="1" x14ac:dyDescent="0.25">
      <c r="B60" s="154" t="s">
        <v>1011</v>
      </c>
      <c r="C60" s="72"/>
      <c r="D60" s="72"/>
      <c r="E60" s="72"/>
      <c r="F60" s="64"/>
      <c r="G60" s="64"/>
      <c r="H60" s="76">
        <v>0</v>
      </c>
      <c r="I60" s="173"/>
      <c r="J60" s="171">
        <f t="shared" si="4"/>
        <v>0</v>
      </c>
      <c r="K60" s="76"/>
      <c r="L60" s="75">
        <f t="shared" si="5"/>
        <v>0</v>
      </c>
      <c r="M60" s="74"/>
      <c r="N60" s="73">
        <v>0</v>
      </c>
      <c r="O60" s="75">
        <f t="shared" si="2"/>
        <v>0</v>
      </c>
      <c r="P60" s="118" t="str">
        <f t="shared" si="3"/>
        <v/>
      </c>
      <c r="Q60" s="121"/>
    </row>
    <row r="61" spans="2:17" ht="15" customHeight="1" x14ac:dyDescent="0.25">
      <c r="B61" s="154" t="s">
        <v>1012</v>
      </c>
      <c r="C61" s="72"/>
      <c r="D61" s="72"/>
      <c r="E61" s="72"/>
      <c r="F61" s="64"/>
      <c r="G61" s="64"/>
      <c r="H61" s="76">
        <v>0</v>
      </c>
      <c r="I61" s="173"/>
      <c r="J61" s="171">
        <f t="shared" si="4"/>
        <v>0</v>
      </c>
      <c r="K61" s="76"/>
      <c r="L61" s="75">
        <f t="shared" si="5"/>
        <v>0</v>
      </c>
      <c r="M61" s="74"/>
      <c r="N61" s="73">
        <v>0</v>
      </c>
      <c r="O61" s="75">
        <f t="shared" si="2"/>
        <v>0</v>
      </c>
      <c r="P61" s="118" t="str">
        <f t="shared" si="3"/>
        <v/>
      </c>
      <c r="Q61" s="121"/>
    </row>
    <row r="62" spans="2:17" ht="15" customHeight="1" x14ac:dyDescent="0.25">
      <c r="B62" s="154" t="s">
        <v>1013</v>
      </c>
      <c r="C62" s="72"/>
      <c r="D62" s="72"/>
      <c r="E62" s="72"/>
      <c r="F62" s="64"/>
      <c r="G62" s="64"/>
      <c r="H62" s="76">
        <v>0</v>
      </c>
      <c r="I62" s="173"/>
      <c r="J62" s="171">
        <f t="shared" si="4"/>
        <v>0</v>
      </c>
      <c r="K62" s="76"/>
      <c r="L62" s="75">
        <f t="shared" si="5"/>
        <v>0</v>
      </c>
      <c r="M62" s="74"/>
      <c r="N62" s="73">
        <v>0</v>
      </c>
      <c r="O62" s="75">
        <f t="shared" si="2"/>
        <v>0</v>
      </c>
      <c r="P62" s="118" t="str">
        <f t="shared" si="3"/>
        <v/>
      </c>
      <c r="Q62" s="121"/>
    </row>
    <row r="63" spans="2:17" ht="15" customHeight="1" x14ac:dyDescent="0.25">
      <c r="B63" s="154" t="s">
        <v>1014</v>
      </c>
      <c r="C63" s="72"/>
      <c r="D63" s="72"/>
      <c r="E63" s="72"/>
      <c r="F63" s="64"/>
      <c r="G63" s="64"/>
      <c r="H63" s="76">
        <v>0</v>
      </c>
      <c r="I63" s="173"/>
      <c r="J63" s="171">
        <f t="shared" si="4"/>
        <v>0</v>
      </c>
      <c r="K63" s="76"/>
      <c r="L63" s="75">
        <f t="shared" si="5"/>
        <v>0</v>
      </c>
      <c r="M63" s="74"/>
      <c r="N63" s="73">
        <v>0</v>
      </c>
      <c r="O63" s="75">
        <f t="shared" si="2"/>
        <v>0</v>
      </c>
      <c r="P63" s="118" t="str">
        <f t="shared" si="3"/>
        <v/>
      </c>
      <c r="Q63" s="121"/>
    </row>
    <row r="64" spans="2:17" ht="15" customHeight="1" x14ac:dyDescent="0.25">
      <c r="B64" s="154" t="s">
        <v>1015</v>
      </c>
      <c r="C64" s="72"/>
      <c r="D64" s="72"/>
      <c r="E64" s="72"/>
      <c r="F64" s="64"/>
      <c r="G64" s="64"/>
      <c r="H64" s="76">
        <v>0</v>
      </c>
      <c r="I64" s="173"/>
      <c r="J64" s="171">
        <f t="shared" si="4"/>
        <v>0</v>
      </c>
      <c r="K64" s="76"/>
      <c r="L64" s="75">
        <f t="shared" si="5"/>
        <v>0</v>
      </c>
      <c r="M64" s="74"/>
      <c r="N64" s="73">
        <v>0</v>
      </c>
      <c r="O64" s="75">
        <f t="shared" si="2"/>
        <v>0</v>
      </c>
      <c r="P64" s="118" t="str">
        <f t="shared" si="3"/>
        <v/>
      </c>
      <c r="Q64" s="121"/>
    </row>
    <row r="65" spans="2:17" ht="15" customHeight="1" x14ac:dyDescent="0.25">
      <c r="B65" s="154" t="s">
        <v>1016</v>
      </c>
      <c r="C65" s="72"/>
      <c r="D65" s="72"/>
      <c r="E65" s="72"/>
      <c r="F65" s="64"/>
      <c r="G65" s="64"/>
      <c r="H65" s="76">
        <v>0</v>
      </c>
      <c r="I65" s="173"/>
      <c r="J65" s="171">
        <f t="shared" si="4"/>
        <v>0</v>
      </c>
      <c r="K65" s="76"/>
      <c r="L65" s="75">
        <f t="shared" si="5"/>
        <v>0</v>
      </c>
      <c r="M65" s="74"/>
      <c r="N65" s="73">
        <v>0</v>
      </c>
      <c r="O65" s="75">
        <f t="shared" si="2"/>
        <v>0</v>
      </c>
      <c r="P65" s="118" t="str">
        <f t="shared" si="3"/>
        <v/>
      </c>
      <c r="Q65" s="121"/>
    </row>
    <row r="66" spans="2:17" ht="15" customHeight="1" x14ac:dyDescent="0.25">
      <c r="B66" s="154" t="s">
        <v>1017</v>
      </c>
      <c r="C66" s="72"/>
      <c r="D66" s="72"/>
      <c r="E66" s="72"/>
      <c r="F66" s="64"/>
      <c r="G66" s="64"/>
      <c r="H66" s="76">
        <v>0</v>
      </c>
      <c r="I66" s="173"/>
      <c r="J66" s="171">
        <f t="shared" si="4"/>
        <v>0</v>
      </c>
      <c r="K66" s="76"/>
      <c r="L66" s="75">
        <f t="shared" si="5"/>
        <v>0</v>
      </c>
      <c r="M66" s="74"/>
      <c r="N66" s="73">
        <v>0</v>
      </c>
      <c r="O66" s="75">
        <f t="shared" si="2"/>
        <v>0</v>
      </c>
      <c r="P66" s="118" t="str">
        <f t="shared" si="3"/>
        <v/>
      </c>
      <c r="Q66" s="121"/>
    </row>
    <row r="67" spans="2:17" ht="15" customHeight="1" x14ac:dyDescent="0.25">
      <c r="B67" s="154" t="s">
        <v>1018</v>
      </c>
      <c r="C67" s="72"/>
      <c r="D67" s="72"/>
      <c r="E67" s="72"/>
      <c r="F67" s="64"/>
      <c r="G67" s="64"/>
      <c r="H67" s="76">
        <v>0</v>
      </c>
      <c r="I67" s="173"/>
      <c r="J67" s="171">
        <f t="shared" si="4"/>
        <v>0</v>
      </c>
      <c r="K67" s="76"/>
      <c r="L67" s="75">
        <f t="shared" si="5"/>
        <v>0</v>
      </c>
      <c r="M67" s="74"/>
      <c r="N67" s="73">
        <v>0</v>
      </c>
      <c r="O67" s="75">
        <f t="shared" si="2"/>
        <v>0</v>
      </c>
      <c r="P67" s="118" t="str">
        <f t="shared" si="3"/>
        <v/>
      </c>
      <c r="Q67" s="121"/>
    </row>
    <row r="68" spans="2:17" ht="15" customHeight="1" x14ac:dyDescent="0.25">
      <c r="B68" s="154" t="s">
        <v>1019</v>
      </c>
      <c r="C68" s="72"/>
      <c r="D68" s="72"/>
      <c r="E68" s="72"/>
      <c r="F68" s="64"/>
      <c r="G68" s="64"/>
      <c r="H68" s="76">
        <v>0</v>
      </c>
      <c r="I68" s="173"/>
      <c r="J68" s="171">
        <f t="shared" si="4"/>
        <v>0</v>
      </c>
      <c r="K68" s="76"/>
      <c r="L68" s="75">
        <f t="shared" si="5"/>
        <v>0</v>
      </c>
      <c r="M68" s="74"/>
      <c r="N68" s="73">
        <v>0</v>
      </c>
      <c r="O68" s="75">
        <f t="shared" si="2"/>
        <v>0</v>
      </c>
      <c r="P68" s="118" t="str">
        <f t="shared" si="3"/>
        <v/>
      </c>
      <c r="Q68" s="121"/>
    </row>
    <row r="69" spans="2:17" ht="15" customHeight="1" x14ac:dyDescent="0.25">
      <c r="B69" s="154" t="s">
        <v>1020</v>
      </c>
      <c r="C69" s="72"/>
      <c r="D69" s="72"/>
      <c r="E69" s="72"/>
      <c r="F69" s="64"/>
      <c r="G69" s="64"/>
      <c r="H69" s="76">
        <v>0</v>
      </c>
      <c r="I69" s="173"/>
      <c r="J69" s="171">
        <f t="shared" si="4"/>
        <v>0</v>
      </c>
      <c r="K69" s="76"/>
      <c r="L69" s="75">
        <f t="shared" si="5"/>
        <v>0</v>
      </c>
      <c r="M69" s="74"/>
      <c r="N69" s="73">
        <v>0</v>
      </c>
      <c r="O69" s="75">
        <f t="shared" si="2"/>
        <v>0</v>
      </c>
      <c r="P69" s="118" t="str">
        <f t="shared" si="3"/>
        <v/>
      </c>
      <c r="Q69" s="121"/>
    </row>
    <row r="70" spans="2:17" ht="15" customHeight="1" x14ac:dyDescent="0.25">
      <c r="B70" s="154" t="s">
        <v>1021</v>
      </c>
      <c r="C70" s="72"/>
      <c r="D70" s="72"/>
      <c r="E70" s="72"/>
      <c r="F70" s="64"/>
      <c r="G70" s="64"/>
      <c r="H70" s="76">
        <v>0</v>
      </c>
      <c r="I70" s="173"/>
      <c r="J70" s="171">
        <f t="shared" si="4"/>
        <v>0</v>
      </c>
      <c r="K70" s="76"/>
      <c r="L70" s="75">
        <f t="shared" si="5"/>
        <v>0</v>
      </c>
      <c r="M70" s="74"/>
      <c r="N70" s="73">
        <v>0</v>
      </c>
      <c r="O70" s="75">
        <f t="shared" si="2"/>
        <v>0</v>
      </c>
      <c r="P70" s="118" t="str">
        <f t="shared" si="3"/>
        <v/>
      </c>
      <c r="Q70" s="121"/>
    </row>
    <row r="71" spans="2:17" ht="15" customHeight="1" x14ac:dyDescent="0.25">
      <c r="B71" s="154" t="s">
        <v>1022</v>
      </c>
      <c r="C71" s="72"/>
      <c r="D71" s="72"/>
      <c r="E71" s="72"/>
      <c r="F71" s="64"/>
      <c r="G71" s="64"/>
      <c r="H71" s="76">
        <v>0</v>
      </c>
      <c r="I71" s="173"/>
      <c r="J71" s="171">
        <f t="shared" si="4"/>
        <v>0</v>
      </c>
      <c r="K71" s="76"/>
      <c r="L71" s="75">
        <f t="shared" si="5"/>
        <v>0</v>
      </c>
      <c r="M71" s="74"/>
      <c r="N71" s="73">
        <v>0</v>
      </c>
      <c r="O71" s="75">
        <f t="shared" si="2"/>
        <v>0</v>
      </c>
      <c r="P71" s="118" t="str">
        <f t="shared" si="3"/>
        <v/>
      </c>
      <c r="Q71" s="121"/>
    </row>
    <row r="72" spans="2:17" ht="15" customHeight="1" x14ac:dyDescent="0.25">
      <c r="B72" s="154" t="s">
        <v>1023</v>
      </c>
      <c r="C72" s="72"/>
      <c r="D72" s="72"/>
      <c r="E72" s="72"/>
      <c r="F72" s="64"/>
      <c r="G72" s="64"/>
      <c r="H72" s="76">
        <v>0</v>
      </c>
      <c r="I72" s="173"/>
      <c r="J72" s="171">
        <f t="shared" si="4"/>
        <v>0</v>
      </c>
      <c r="K72" s="76"/>
      <c r="L72" s="75">
        <f t="shared" si="5"/>
        <v>0</v>
      </c>
      <c r="M72" s="74"/>
      <c r="N72" s="73">
        <v>0</v>
      </c>
      <c r="O72" s="75">
        <f t="shared" si="2"/>
        <v>0</v>
      </c>
      <c r="P72" s="118" t="str">
        <f t="shared" si="3"/>
        <v/>
      </c>
      <c r="Q72" s="121"/>
    </row>
    <row r="73" spans="2:17" ht="15" customHeight="1" x14ac:dyDescent="0.25">
      <c r="B73" s="154" t="s">
        <v>1024</v>
      </c>
      <c r="C73" s="72"/>
      <c r="D73" s="72"/>
      <c r="E73" s="72"/>
      <c r="F73" s="64"/>
      <c r="G73" s="64"/>
      <c r="H73" s="76">
        <v>0</v>
      </c>
      <c r="I73" s="173"/>
      <c r="J73" s="171">
        <f t="shared" si="4"/>
        <v>0</v>
      </c>
      <c r="K73" s="76"/>
      <c r="L73" s="75">
        <f t="shared" si="5"/>
        <v>0</v>
      </c>
      <c r="M73" s="74"/>
      <c r="N73" s="73">
        <v>0</v>
      </c>
      <c r="O73" s="75">
        <f t="shared" si="2"/>
        <v>0</v>
      </c>
      <c r="P73" s="118" t="str">
        <f t="shared" si="3"/>
        <v/>
      </c>
      <c r="Q73" s="121"/>
    </row>
    <row r="74" spans="2:17" ht="15" customHeight="1" x14ac:dyDescent="0.25">
      <c r="B74" s="154" t="s">
        <v>1025</v>
      </c>
      <c r="C74" s="72"/>
      <c r="D74" s="72"/>
      <c r="E74" s="72"/>
      <c r="F74" s="64"/>
      <c r="G74" s="64"/>
      <c r="H74" s="76">
        <v>0</v>
      </c>
      <c r="I74" s="173"/>
      <c r="J74" s="171">
        <f t="shared" si="4"/>
        <v>0</v>
      </c>
      <c r="K74" s="76"/>
      <c r="L74" s="75">
        <f t="shared" si="5"/>
        <v>0</v>
      </c>
      <c r="M74" s="74"/>
      <c r="N74" s="73">
        <v>0</v>
      </c>
      <c r="O74" s="75">
        <f t="shared" si="2"/>
        <v>0</v>
      </c>
      <c r="P74" s="118" t="str">
        <f t="shared" si="3"/>
        <v/>
      </c>
      <c r="Q74" s="121"/>
    </row>
    <row r="75" spans="2:17" ht="15" customHeight="1" x14ac:dyDescent="0.25">
      <c r="B75" s="154" t="s">
        <v>1026</v>
      </c>
      <c r="C75" s="72"/>
      <c r="D75" s="72"/>
      <c r="E75" s="72"/>
      <c r="F75" s="64"/>
      <c r="G75" s="64"/>
      <c r="H75" s="76">
        <v>0</v>
      </c>
      <c r="I75" s="173"/>
      <c r="J75" s="171">
        <f t="shared" si="4"/>
        <v>0</v>
      </c>
      <c r="K75" s="76"/>
      <c r="L75" s="75">
        <f t="shared" si="5"/>
        <v>0</v>
      </c>
      <c r="M75" s="74"/>
      <c r="N75" s="73">
        <v>0</v>
      </c>
      <c r="O75" s="75">
        <f t="shared" si="2"/>
        <v>0</v>
      </c>
      <c r="P75" s="118" t="str">
        <f t="shared" si="3"/>
        <v/>
      </c>
      <c r="Q75" s="121"/>
    </row>
    <row r="76" spans="2:17" ht="15" customHeight="1" x14ac:dyDescent="0.25">
      <c r="B76" s="154" t="s">
        <v>1027</v>
      </c>
      <c r="C76" s="72"/>
      <c r="D76" s="72"/>
      <c r="E76" s="72"/>
      <c r="F76" s="64"/>
      <c r="G76" s="64"/>
      <c r="H76" s="76">
        <v>0</v>
      </c>
      <c r="I76" s="173"/>
      <c r="J76" s="171">
        <f t="shared" si="4"/>
        <v>0</v>
      </c>
      <c r="K76" s="76"/>
      <c r="L76" s="75">
        <f t="shared" si="5"/>
        <v>0</v>
      </c>
      <c r="M76" s="74"/>
      <c r="N76" s="73">
        <v>0</v>
      </c>
      <c r="O76" s="75">
        <f t="shared" si="2"/>
        <v>0</v>
      </c>
      <c r="P76" s="118" t="str">
        <f t="shared" si="3"/>
        <v/>
      </c>
      <c r="Q76" s="121"/>
    </row>
    <row r="77" spans="2:17" ht="15" customHeight="1" x14ac:dyDescent="0.25">
      <c r="B77" s="154" t="s">
        <v>1028</v>
      </c>
      <c r="C77" s="72"/>
      <c r="D77" s="72"/>
      <c r="E77" s="72"/>
      <c r="F77" s="64"/>
      <c r="G77" s="64"/>
      <c r="H77" s="76">
        <v>0</v>
      </c>
      <c r="I77" s="173"/>
      <c r="J77" s="171">
        <f t="shared" si="4"/>
        <v>0</v>
      </c>
      <c r="K77" s="76"/>
      <c r="L77" s="75">
        <f t="shared" si="5"/>
        <v>0</v>
      </c>
      <c r="M77" s="74"/>
      <c r="N77" s="73">
        <v>0</v>
      </c>
      <c r="O77" s="75">
        <f t="shared" si="2"/>
        <v>0</v>
      </c>
      <c r="P77" s="118" t="str">
        <f t="shared" si="3"/>
        <v/>
      </c>
      <c r="Q77" s="121"/>
    </row>
    <row r="78" spans="2:17" ht="15" customHeight="1" x14ac:dyDescent="0.25">
      <c r="B78" s="154" t="s">
        <v>1029</v>
      </c>
      <c r="C78" s="72"/>
      <c r="D78" s="72"/>
      <c r="E78" s="72"/>
      <c r="F78" s="64"/>
      <c r="G78" s="64"/>
      <c r="H78" s="76">
        <v>0</v>
      </c>
      <c r="I78" s="173"/>
      <c r="J78" s="171">
        <f t="shared" ref="J78:J109" si="6">I78*$J$12</f>
        <v>0</v>
      </c>
      <c r="K78" s="76"/>
      <c r="L78" s="75">
        <f t="shared" ref="L78:L109" si="7">H78+J78+K78</f>
        <v>0</v>
      </c>
      <c r="M78" s="74"/>
      <c r="N78" s="73">
        <v>0</v>
      </c>
      <c r="O78" s="75">
        <f t="shared" si="2"/>
        <v>0</v>
      </c>
      <c r="P78" s="118" t="str">
        <f t="shared" si="3"/>
        <v/>
      </c>
      <c r="Q78" s="121"/>
    </row>
    <row r="79" spans="2:17" ht="15" customHeight="1" x14ac:dyDescent="0.25">
      <c r="B79" s="154" t="s">
        <v>1030</v>
      </c>
      <c r="C79" s="72"/>
      <c r="D79" s="72"/>
      <c r="E79" s="72"/>
      <c r="F79" s="64"/>
      <c r="G79" s="64"/>
      <c r="H79" s="76">
        <v>0</v>
      </c>
      <c r="I79" s="173"/>
      <c r="J79" s="171">
        <f t="shared" si="6"/>
        <v>0</v>
      </c>
      <c r="K79" s="76"/>
      <c r="L79" s="75">
        <f t="shared" si="7"/>
        <v>0</v>
      </c>
      <c r="M79" s="74"/>
      <c r="N79" s="73">
        <v>0</v>
      </c>
      <c r="O79" s="75">
        <f t="shared" ref="O79:O119" si="8">M79*N79</f>
        <v>0</v>
      </c>
      <c r="P79" s="118" t="str">
        <f t="shared" ref="P79:P119" si="9">IF(AND($C79&lt;&gt;"",OR(LEN(TRIM($D79))=0,LEN(TRIM($E79))=0,LEN(TRIM($F79))=0,LEN(TRIM($G79))=0)),"  Blank field(s) detected!","")</f>
        <v/>
      </c>
      <c r="Q79" s="121"/>
    </row>
    <row r="80" spans="2:17" ht="15" customHeight="1" x14ac:dyDescent="0.25">
      <c r="B80" s="154" t="s">
        <v>1031</v>
      </c>
      <c r="C80" s="72"/>
      <c r="D80" s="72"/>
      <c r="E80" s="72"/>
      <c r="F80" s="64"/>
      <c r="G80" s="64"/>
      <c r="H80" s="76">
        <v>0</v>
      </c>
      <c r="I80" s="173"/>
      <c r="J80" s="171">
        <f t="shared" si="6"/>
        <v>0</v>
      </c>
      <c r="K80" s="76"/>
      <c r="L80" s="75">
        <f t="shared" si="7"/>
        <v>0</v>
      </c>
      <c r="M80" s="74"/>
      <c r="N80" s="73">
        <v>0</v>
      </c>
      <c r="O80" s="75">
        <f t="shared" si="8"/>
        <v>0</v>
      </c>
      <c r="P80" s="118" t="str">
        <f t="shared" si="9"/>
        <v/>
      </c>
      <c r="Q80" s="121"/>
    </row>
    <row r="81" spans="2:17" ht="15" customHeight="1" x14ac:dyDescent="0.25">
      <c r="B81" s="154" t="s">
        <v>1032</v>
      </c>
      <c r="C81" s="72"/>
      <c r="D81" s="72"/>
      <c r="E81" s="72"/>
      <c r="F81" s="64"/>
      <c r="G81" s="64"/>
      <c r="H81" s="76">
        <v>0</v>
      </c>
      <c r="I81" s="173"/>
      <c r="J81" s="171">
        <f t="shared" si="6"/>
        <v>0</v>
      </c>
      <c r="K81" s="76"/>
      <c r="L81" s="75">
        <f t="shared" si="7"/>
        <v>0</v>
      </c>
      <c r="M81" s="74"/>
      <c r="N81" s="73">
        <v>0</v>
      </c>
      <c r="O81" s="75">
        <f t="shared" si="8"/>
        <v>0</v>
      </c>
      <c r="P81" s="118" t="str">
        <f t="shared" si="9"/>
        <v/>
      </c>
      <c r="Q81" s="121"/>
    </row>
    <row r="82" spans="2:17" ht="15" customHeight="1" x14ac:dyDescent="0.25">
      <c r="B82" s="154" t="s">
        <v>1033</v>
      </c>
      <c r="C82" s="72"/>
      <c r="D82" s="72"/>
      <c r="E82" s="72"/>
      <c r="F82" s="64"/>
      <c r="G82" s="64"/>
      <c r="H82" s="76">
        <v>0</v>
      </c>
      <c r="I82" s="173"/>
      <c r="J82" s="171">
        <f t="shared" si="6"/>
        <v>0</v>
      </c>
      <c r="K82" s="76"/>
      <c r="L82" s="75">
        <f t="shared" si="7"/>
        <v>0</v>
      </c>
      <c r="M82" s="74"/>
      <c r="N82" s="73">
        <v>0</v>
      </c>
      <c r="O82" s="75">
        <f t="shared" si="8"/>
        <v>0</v>
      </c>
      <c r="P82" s="118" t="str">
        <f t="shared" si="9"/>
        <v/>
      </c>
      <c r="Q82" s="121"/>
    </row>
    <row r="83" spans="2:17" ht="15" customHeight="1" x14ac:dyDescent="0.25">
      <c r="B83" s="154" t="s">
        <v>1034</v>
      </c>
      <c r="C83" s="72"/>
      <c r="D83" s="72"/>
      <c r="E83" s="72"/>
      <c r="F83" s="64"/>
      <c r="G83" s="64"/>
      <c r="H83" s="76">
        <v>0</v>
      </c>
      <c r="I83" s="173"/>
      <c r="J83" s="171">
        <f t="shared" si="6"/>
        <v>0</v>
      </c>
      <c r="K83" s="76"/>
      <c r="L83" s="75">
        <f t="shared" si="7"/>
        <v>0</v>
      </c>
      <c r="M83" s="74"/>
      <c r="N83" s="73">
        <v>0</v>
      </c>
      <c r="O83" s="75">
        <f t="shared" si="8"/>
        <v>0</v>
      </c>
      <c r="P83" s="118" t="str">
        <f t="shared" si="9"/>
        <v/>
      </c>
      <c r="Q83" s="121"/>
    </row>
    <row r="84" spans="2:17" ht="15" customHeight="1" x14ac:dyDescent="0.25">
      <c r="B84" s="154" t="s">
        <v>1035</v>
      </c>
      <c r="C84" s="72"/>
      <c r="D84" s="72"/>
      <c r="E84" s="72"/>
      <c r="F84" s="64"/>
      <c r="G84" s="64"/>
      <c r="H84" s="76">
        <v>0</v>
      </c>
      <c r="I84" s="173"/>
      <c r="J84" s="171">
        <f t="shared" si="6"/>
        <v>0</v>
      </c>
      <c r="K84" s="76"/>
      <c r="L84" s="75">
        <f t="shared" si="7"/>
        <v>0</v>
      </c>
      <c r="M84" s="74"/>
      <c r="N84" s="73">
        <v>0</v>
      </c>
      <c r="O84" s="75">
        <f t="shared" si="8"/>
        <v>0</v>
      </c>
      <c r="P84" s="118" t="str">
        <f t="shared" si="9"/>
        <v/>
      </c>
      <c r="Q84" s="121"/>
    </row>
    <row r="85" spans="2:17" ht="15" customHeight="1" x14ac:dyDescent="0.25">
      <c r="B85" s="154" t="s">
        <v>1036</v>
      </c>
      <c r="C85" s="72"/>
      <c r="D85" s="72"/>
      <c r="E85" s="72"/>
      <c r="F85" s="64"/>
      <c r="G85" s="64"/>
      <c r="H85" s="76">
        <v>0</v>
      </c>
      <c r="I85" s="173"/>
      <c r="J85" s="171">
        <f t="shared" si="6"/>
        <v>0</v>
      </c>
      <c r="K85" s="76"/>
      <c r="L85" s="75">
        <f t="shared" si="7"/>
        <v>0</v>
      </c>
      <c r="M85" s="74"/>
      <c r="N85" s="73">
        <v>0</v>
      </c>
      <c r="O85" s="75">
        <f t="shared" si="8"/>
        <v>0</v>
      </c>
      <c r="P85" s="118" t="str">
        <f t="shared" si="9"/>
        <v/>
      </c>
      <c r="Q85" s="121"/>
    </row>
    <row r="86" spans="2:17" ht="15" customHeight="1" x14ac:dyDescent="0.25">
      <c r="B86" s="154" t="s">
        <v>1037</v>
      </c>
      <c r="C86" s="72"/>
      <c r="D86" s="72"/>
      <c r="E86" s="72"/>
      <c r="F86" s="64"/>
      <c r="G86" s="64"/>
      <c r="H86" s="76">
        <v>0</v>
      </c>
      <c r="I86" s="173"/>
      <c r="J86" s="171">
        <f t="shared" si="6"/>
        <v>0</v>
      </c>
      <c r="K86" s="76"/>
      <c r="L86" s="75">
        <f t="shared" si="7"/>
        <v>0</v>
      </c>
      <c r="M86" s="74"/>
      <c r="N86" s="73">
        <v>0</v>
      </c>
      <c r="O86" s="75">
        <f t="shared" si="8"/>
        <v>0</v>
      </c>
      <c r="P86" s="118" t="str">
        <f t="shared" si="9"/>
        <v/>
      </c>
      <c r="Q86" s="121"/>
    </row>
    <row r="87" spans="2:17" ht="15" customHeight="1" x14ac:dyDescent="0.25">
      <c r="B87" s="154" t="s">
        <v>1038</v>
      </c>
      <c r="C87" s="72"/>
      <c r="D87" s="72"/>
      <c r="E87" s="72"/>
      <c r="F87" s="64"/>
      <c r="G87" s="64"/>
      <c r="H87" s="76">
        <v>0</v>
      </c>
      <c r="I87" s="173"/>
      <c r="J87" s="171">
        <f t="shared" si="6"/>
        <v>0</v>
      </c>
      <c r="K87" s="76"/>
      <c r="L87" s="75">
        <f t="shared" si="7"/>
        <v>0</v>
      </c>
      <c r="M87" s="74"/>
      <c r="N87" s="73">
        <v>0</v>
      </c>
      <c r="O87" s="75">
        <f t="shared" si="8"/>
        <v>0</v>
      </c>
      <c r="P87" s="118" t="str">
        <f t="shared" si="9"/>
        <v/>
      </c>
      <c r="Q87" s="121"/>
    </row>
    <row r="88" spans="2:17" ht="15" customHeight="1" x14ac:dyDescent="0.25">
      <c r="B88" s="154" t="s">
        <v>1039</v>
      </c>
      <c r="C88" s="72"/>
      <c r="D88" s="72"/>
      <c r="E88" s="72"/>
      <c r="F88" s="64"/>
      <c r="G88" s="64"/>
      <c r="H88" s="76">
        <v>0</v>
      </c>
      <c r="I88" s="173"/>
      <c r="J88" s="171">
        <f t="shared" si="6"/>
        <v>0</v>
      </c>
      <c r="K88" s="76"/>
      <c r="L88" s="75">
        <f t="shared" si="7"/>
        <v>0</v>
      </c>
      <c r="M88" s="74"/>
      <c r="N88" s="73">
        <v>0</v>
      </c>
      <c r="O88" s="75">
        <f t="shared" si="8"/>
        <v>0</v>
      </c>
      <c r="P88" s="118" t="str">
        <f t="shared" si="9"/>
        <v/>
      </c>
      <c r="Q88" s="121"/>
    </row>
    <row r="89" spans="2:17" ht="15" customHeight="1" x14ac:dyDescent="0.25">
      <c r="B89" s="154" t="s">
        <v>1040</v>
      </c>
      <c r="C89" s="72"/>
      <c r="D89" s="72"/>
      <c r="E89" s="72"/>
      <c r="F89" s="64"/>
      <c r="G89" s="64"/>
      <c r="H89" s="76">
        <v>0</v>
      </c>
      <c r="I89" s="173"/>
      <c r="J89" s="171">
        <f t="shared" si="6"/>
        <v>0</v>
      </c>
      <c r="K89" s="76"/>
      <c r="L89" s="75">
        <f t="shared" si="7"/>
        <v>0</v>
      </c>
      <c r="M89" s="74"/>
      <c r="N89" s="73">
        <v>0</v>
      </c>
      <c r="O89" s="75">
        <f t="shared" si="8"/>
        <v>0</v>
      </c>
      <c r="P89" s="118" t="str">
        <f t="shared" si="9"/>
        <v/>
      </c>
      <c r="Q89" s="121"/>
    </row>
    <row r="90" spans="2:17" ht="15" customHeight="1" x14ac:dyDescent="0.25">
      <c r="B90" s="154" t="s">
        <v>1041</v>
      </c>
      <c r="C90" s="72"/>
      <c r="D90" s="72"/>
      <c r="E90" s="72"/>
      <c r="F90" s="64"/>
      <c r="G90" s="64"/>
      <c r="H90" s="76">
        <v>0</v>
      </c>
      <c r="I90" s="173"/>
      <c r="J90" s="171">
        <f t="shared" si="6"/>
        <v>0</v>
      </c>
      <c r="K90" s="76"/>
      <c r="L90" s="75">
        <f t="shared" si="7"/>
        <v>0</v>
      </c>
      <c r="M90" s="74"/>
      <c r="N90" s="73">
        <v>0</v>
      </c>
      <c r="O90" s="75">
        <f t="shared" si="8"/>
        <v>0</v>
      </c>
      <c r="P90" s="118" t="str">
        <f t="shared" si="9"/>
        <v/>
      </c>
      <c r="Q90" s="121"/>
    </row>
    <row r="91" spans="2:17" ht="15" customHeight="1" x14ac:dyDescent="0.25">
      <c r="B91" s="154" t="s">
        <v>1042</v>
      </c>
      <c r="C91" s="72"/>
      <c r="D91" s="72"/>
      <c r="E91" s="72"/>
      <c r="F91" s="64"/>
      <c r="G91" s="64"/>
      <c r="H91" s="76">
        <v>0</v>
      </c>
      <c r="I91" s="173"/>
      <c r="J91" s="171">
        <f t="shared" si="6"/>
        <v>0</v>
      </c>
      <c r="K91" s="76"/>
      <c r="L91" s="75">
        <f t="shared" si="7"/>
        <v>0</v>
      </c>
      <c r="M91" s="74"/>
      <c r="N91" s="73">
        <v>0</v>
      </c>
      <c r="O91" s="75">
        <f t="shared" si="8"/>
        <v>0</v>
      </c>
      <c r="P91" s="118" t="str">
        <f t="shared" si="9"/>
        <v/>
      </c>
      <c r="Q91" s="121"/>
    </row>
    <row r="92" spans="2:17" ht="15" customHeight="1" x14ac:dyDescent="0.25">
      <c r="B92" s="154" t="s">
        <v>1043</v>
      </c>
      <c r="C92" s="72"/>
      <c r="D92" s="72"/>
      <c r="E92" s="72"/>
      <c r="F92" s="64"/>
      <c r="G92" s="64"/>
      <c r="H92" s="76">
        <v>0</v>
      </c>
      <c r="I92" s="173"/>
      <c r="J92" s="171">
        <f t="shared" si="6"/>
        <v>0</v>
      </c>
      <c r="K92" s="76"/>
      <c r="L92" s="75">
        <f t="shared" si="7"/>
        <v>0</v>
      </c>
      <c r="M92" s="74"/>
      <c r="N92" s="73">
        <v>0</v>
      </c>
      <c r="O92" s="75">
        <f t="shared" si="8"/>
        <v>0</v>
      </c>
      <c r="P92" s="118" t="str">
        <f t="shared" si="9"/>
        <v/>
      </c>
      <c r="Q92" s="121"/>
    </row>
    <row r="93" spans="2:17" ht="15" customHeight="1" x14ac:dyDescent="0.25">
      <c r="B93" s="154" t="s">
        <v>1044</v>
      </c>
      <c r="C93" s="72"/>
      <c r="D93" s="72"/>
      <c r="E93" s="72"/>
      <c r="F93" s="64"/>
      <c r="G93" s="64"/>
      <c r="H93" s="76">
        <v>0</v>
      </c>
      <c r="I93" s="173"/>
      <c r="J93" s="171">
        <f t="shared" si="6"/>
        <v>0</v>
      </c>
      <c r="K93" s="76"/>
      <c r="L93" s="75">
        <f t="shared" si="7"/>
        <v>0</v>
      </c>
      <c r="M93" s="74"/>
      <c r="N93" s="73">
        <v>0</v>
      </c>
      <c r="O93" s="75">
        <f t="shared" si="8"/>
        <v>0</v>
      </c>
      <c r="P93" s="118" t="str">
        <f t="shared" si="9"/>
        <v/>
      </c>
      <c r="Q93" s="121"/>
    </row>
    <row r="94" spans="2:17" ht="15" customHeight="1" x14ac:dyDescent="0.25">
      <c r="B94" s="154" t="s">
        <v>1045</v>
      </c>
      <c r="C94" s="72"/>
      <c r="D94" s="72"/>
      <c r="E94" s="72"/>
      <c r="F94" s="64"/>
      <c r="G94" s="64"/>
      <c r="H94" s="76">
        <v>0</v>
      </c>
      <c r="I94" s="173"/>
      <c r="J94" s="171">
        <f t="shared" si="6"/>
        <v>0</v>
      </c>
      <c r="K94" s="76"/>
      <c r="L94" s="75">
        <f t="shared" si="7"/>
        <v>0</v>
      </c>
      <c r="M94" s="74"/>
      <c r="N94" s="73">
        <v>0</v>
      </c>
      <c r="O94" s="75">
        <f t="shared" si="8"/>
        <v>0</v>
      </c>
      <c r="P94" s="118" t="str">
        <f t="shared" si="9"/>
        <v/>
      </c>
      <c r="Q94" s="121"/>
    </row>
    <row r="95" spans="2:17" ht="15" customHeight="1" x14ac:dyDescent="0.25">
      <c r="B95" s="154" t="s">
        <v>1046</v>
      </c>
      <c r="C95" s="72"/>
      <c r="D95" s="72"/>
      <c r="E95" s="72"/>
      <c r="F95" s="64"/>
      <c r="G95" s="64"/>
      <c r="H95" s="76">
        <v>0</v>
      </c>
      <c r="I95" s="173"/>
      <c r="J95" s="171">
        <f t="shared" si="6"/>
        <v>0</v>
      </c>
      <c r="K95" s="76"/>
      <c r="L95" s="75">
        <f t="shared" si="7"/>
        <v>0</v>
      </c>
      <c r="M95" s="74"/>
      <c r="N95" s="73">
        <v>0</v>
      </c>
      <c r="O95" s="75">
        <f t="shared" si="8"/>
        <v>0</v>
      </c>
      <c r="P95" s="118" t="str">
        <f t="shared" si="9"/>
        <v/>
      </c>
      <c r="Q95" s="121"/>
    </row>
    <row r="96" spans="2:17" ht="15" customHeight="1" x14ac:dyDescent="0.25">
      <c r="B96" s="154" t="s">
        <v>1047</v>
      </c>
      <c r="C96" s="72"/>
      <c r="D96" s="72"/>
      <c r="E96" s="72"/>
      <c r="F96" s="64"/>
      <c r="G96" s="64"/>
      <c r="H96" s="76">
        <v>0</v>
      </c>
      <c r="I96" s="173"/>
      <c r="J96" s="171">
        <f t="shared" si="6"/>
        <v>0</v>
      </c>
      <c r="K96" s="76"/>
      <c r="L96" s="75">
        <f t="shared" si="7"/>
        <v>0</v>
      </c>
      <c r="M96" s="74"/>
      <c r="N96" s="73">
        <v>0</v>
      </c>
      <c r="O96" s="75">
        <f t="shared" si="8"/>
        <v>0</v>
      </c>
      <c r="P96" s="118" t="str">
        <f t="shared" si="9"/>
        <v/>
      </c>
      <c r="Q96" s="121"/>
    </row>
    <row r="97" spans="2:17" ht="15" customHeight="1" x14ac:dyDescent="0.25">
      <c r="B97" s="154" t="s">
        <v>1048</v>
      </c>
      <c r="C97" s="72"/>
      <c r="D97" s="72"/>
      <c r="E97" s="72"/>
      <c r="F97" s="64"/>
      <c r="G97" s="64"/>
      <c r="H97" s="76">
        <v>0</v>
      </c>
      <c r="I97" s="173"/>
      <c r="J97" s="171">
        <f t="shared" si="6"/>
        <v>0</v>
      </c>
      <c r="K97" s="76"/>
      <c r="L97" s="75">
        <f t="shared" si="7"/>
        <v>0</v>
      </c>
      <c r="M97" s="74"/>
      <c r="N97" s="73">
        <v>0</v>
      </c>
      <c r="O97" s="75">
        <f t="shared" si="8"/>
        <v>0</v>
      </c>
      <c r="P97" s="118" t="str">
        <f t="shared" si="9"/>
        <v/>
      </c>
      <c r="Q97" s="121"/>
    </row>
    <row r="98" spans="2:17" ht="15" customHeight="1" x14ac:dyDescent="0.25">
      <c r="B98" s="154" t="s">
        <v>1049</v>
      </c>
      <c r="C98" s="72"/>
      <c r="D98" s="72"/>
      <c r="E98" s="72"/>
      <c r="F98" s="64"/>
      <c r="G98" s="64"/>
      <c r="H98" s="76">
        <v>0</v>
      </c>
      <c r="I98" s="173"/>
      <c r="J98" s="171">
        <f t="shared" si="6"/>
        <v>0</v>
      </c>
      <c r="K98" s="76"/>
      <c r="L98" s="75">
        <f t="shared" si="7"/>
        <v>0</v>
      </c>
      <c r="M98" s="74"/>
      <c r="N98" s="73">
        <v>0</v>
      </c>
      <c r="O98" s="75">
        <f t="shared" si="8"/>
        <v>0</v>
      </c>
      <c r="P98" s="118" t="str">
        <f t="shared" si="9"/>
        <v/>
      </c>
      <c r="Q98" s="121"/>
    </row>
    <row r="99" spans="2:17" ht="15" customHeight="1" x14ac:dyDescent="0.25">
      <c r="B99" s="154" t="s">
        <v>1050</v>
      </c>
      <c r="C99" s="72"/>
      <c r="D99" s="72"/>
      <c r="E99" s="72"/>
      <c r="F99" s="64"/>
      <c r="G99" s="64"/>
      <c r="H99" s="76">
        <v>0</v>
      </c>
      <c r="I99" s="173"/>
      <c r="J99" s="171">
        <f t="shared" si="6"/>
        <v>0</v>
      </c>
      <c r="K99" s="76"/>
      <c r="L99" s="75">
        <f t="shared" si="7"/>
        <v>0</v>
      </c>
      <c r="M99" s="74"/>
      <c r="N99" s="73">
        <v>0</v>
      </c>
      <c r="O99" s="75">
        <f t="shared" si="8"/>
        <v>0</v>
      </c>
      <c r="P99" s="118" t="str">
        <f t="shared" si="9"/>
        <v/>
      </c>
      <c r="Q99" s="121"/>
    </row>
    <row r="100" spans="2:17" ht="15" customHeight="1" x14ac:dyDescent="0.25">
      <c r="B100" s="154" t="s">
        <v>1051</v>
      </c>
      <c r="C100" s="72"/>
      <c r="D100" s="72"/>
      <c r="E100" s="72"/>
      <c r="F100" s="64"/>
      <c r="G100" s="64"/>
      <c r="H100" s="76">
        <v>0</v>
      </c>
      <c r="I100" s="173"/>
      <c r="J100" s="171">
        <f t="shared" si="6"/>
        <v>0</v>
      </c>
      <c r="K100" s="76"/>
      <c r="L100" s="75">
        <f t="shared" si="7"/>
        <v>0</v>
      </c>
      <c r="M100" s="74"/>
      <c r="N100" s="73">
        <v>0</v>
      </c>
      <c r="O100" s="75">
        <f t="shared" si="8"/>
        <v>0</v>
      </c>
      <c r="P100" s="118" t="str">
        <f t="shared" si="9"/>
        <v/>
      </c>
      <c r="Q100" s="121"/>
    </row>
    <row r="101" spans="2:17" ht="15" customHeight="1" x14ac:dyDescent="0.25">
      <c r="B101" s="154" t="s">
        <v>1052</v>
      </c>
      <c r="C101" s="72"/>
      <c r="D101" s="72"/>
      <c r="E101" s="72"/>
      <c r="F101" s="64"/>
      <c r="G101" s="64"/>
      <c r="H101" s="76">
        <v>0</v>
      </c>
      <c r="I101" s="173"/>
      <c r="J101" s="171">
        <f t="shared" si="6"/>
        <v>0</v>
      </c>
      <c r="K101" s="76"/>
      <c r="L101" s="75">
        <f t="shared" si="7"/>
        <v>0</v>
      </c>
      <c r="M101" s="74"/>
      <c r="N101" s="73">
        <v>0</v>
      </c>
      <c r="O101" s="75">
        <f t="shared" si="8"/>
        <v>0</v>
      </c>
      <c r="P101" s="118" t="str">
        <f t="shared" si="9"/>
        <v/>
      </c>
      <c r="Q101" s="121"/>
    </row>
    <row r="102" spans="2:17" ht="15" customHeight="1" x14ac:dyDescent="0.25">
      <c r="B102" s="154" t="s">
        <v>1053</v>
      </c>
      <c r="C102" s="72"/>
      <c r="D102" s="72"/>
      <c r="E102" s="72"/>
      <c r="F102" s="64"/>
      <c r="G102" s="64"/>
      <c r="H102" s="76">
        <v>0</v>
      </c>
      <c r="I102" s="173"/>
      <c r="J102" s="171">
        <f t="shared" si="6"/>
        <v>0</v>
      </c>
      <c r="K102" s="76"/>
      <c r="L102" s="75">
        <f t="shared" si="7"/>
        <v>0</v>
      </c>
      <c r="M102" s="74"/>
      <c r="N102" s="73">
        <v>0</v>
      </c>
      <c r="O102" s="75">
        <f t="shared" si="8"/>
        <v>0</v>
      </c>
      <c r="P102" s="118" t="str">
        <f t="shared" si="9"/>
        <v/>
      </c>
      <c r="Q102" s="121"/>
    </row>
    <row r="103" spans="2:17" ht="15" customHeight="1" x14ac:dyDescent="0.25">
      <c r="B103" s="154" t="s">
        <v>1054</v>
      </c>
      <c r="C103" s="72"/>
      <c r="D103" s="72"/>
      <c r="E103" s="72"/>
      <c r="F103" s="64"/>
      <c r="G103" s="64"/>
      <c r="H103" s="76">
        <v>0</v>
      </c>
      <c r="I103" s="173"/>
      <c r="J103" s="171">
        <f t="shared" si="6"/>
        <v>0</v>
      </c>
      <c r="K103" s="76"/>
      <c r="L103" s="75">
        <f t="shared" si="7"/>
        <v>0</v>
      </c>
      <c r="M103" s="74"/>
      <c r="N103" s="73">
        <v>0</v>
      </c>
      <c r="O103" s="75">
        <f t="shared" si="8"/>
        <v>0</v>
      </c>
      <c r="P103" s="118" t="str">
        <f t="shared" si="9"/>
        <v/>
      </c>
      <c r="Q103" s="121"/>
    </row>
    <row r="104" spans="2:17" ht="15" customHeight="1" x14ac:dyDescent="0.25">
      <c r="B104" s="154" t="s">
        <v>1055</v>
      </c>
      <c r="C104" s="72"/>
      <c r="D104" s="72"/>
      <c r="E104" s="72"/>
      <c r="F104" s="64"/>
      <c r="G104" s="64"/>
      <c r="H104" s="76">
        <v>0</v>
      </c>
      <c r="I104" s="173"/>
      <c r="J104" s="171">
        <f t="shared" si="6"/>
        <v>0</v>
      </c>
      <c r="K104" s="76"/>
      <c r="L104" s="75">
        <f t="shared" si="7"/>
        <v>0</v>
      </c>
      <c r="M104" s="74"/>
      <c r="N104" s="73">
        <v>0</v>
      </c>
      <c r="O104" s="75">
        <f t="shared" si="8"/>
        <v>0</v>
      </c>
      <c r="P104" s="118" t="str">
        <f t="shared" si="9"/>
        <v/>
      </c>
      <c r="Q104" s="121"/>
    </row>
    <row r="105" spans="2:17" ht="15" customHeight="1" x14ac:dyDescent="0.25">
      <c r="B105" s="154" t="s">
        <v>1056</v>
      </c>
      <c r="C105" s="72"/>
      <c r="D105" s="72"/>
      <c r="E105" s="72"/>
      <c r="F105" s="64"/>
      <c r="G105" s="64"/>
      <c r="H105" s="76">
        <v>0</v>
      </c>
      <c r="I105" s="173"/>
      <c r="J105" s="171">
        <f t="shared" si="6"/>
        <v>0</v>
      </c>
      <c r="K105" s="76"/>
      <c r="L105" s="75">
        <f t="shared" si="7"/>
        <v>0</v>
      </c>
      <c r="M105" s="74"/>
      <c r="N105" s="73">
        <v>0</v>
      </c>
      <c r="O105" s="75">
        <f t="shared" si="8"/>
        <v>0</v>
      </c>
      <c r="P105" s="118" t="str">
        <f t="shared" si="9"/>
        <v/>
      </c>
      <c r="Q105" s="121"/>
    </row>
    <row r="106" spans="2:17" ht="15" customHeight="1" x14ac:dyDescent="0.25">
      <c r="B106" s="154" t="s">
        <v>1057</v>
      </c>
      <c r="C106" s="72"/>
      <c r="D106" s="72"/>
      <c r="E106" s="72"/>
      <c r="F106" s="64"/>
      <c r="G106" s="64"/>
      <c r="H106" s="76">
        <v>0</v>
      </c>
      <c r="I106" s="173"/>
      <c r="J106" s="171">
        <f t="shared" si="6"/>
        <v>0</v>
      </c>
      <c r="K106" s="76"/>
      <c r="L106" s="75">
        <f t="shared" si="7"/>
        <v>0</v>
      </c>
      <c r="M106" s="74"/>
      <c r="N106" s="73">
        <v>0</v>
      </c>
      <c r="O106" s="75">
        <f t="shared" si="8"/>
        <v>0</v>
      </c>
      <c r="P106" s="118" t="str">
        <f t="shared" si="9"/>
        <v/>
      </c>
      <c r="Q106" s="121"/>
    </row>
    <row r="107" spans="2:17" ht="15" customHeight="1" x14ac:dyDescent="0.25">
      <c r="B107" s="154" t="s">
        <v>1058</v>
      </c>
      <c r="C107" s="72"/>
      <c r="D107" s="72"/>
      <c r="E107" s="72"/>
      <c r="F107" s="64"/>
      <c r="G107" s="64"/>
      <c r="H107" s="76">
        <v>0</v>
      </c>
      <c r="I107" s="173"/>
      <c r="J107" s="171">
        <f t="shared" si="6"/>
        <v>0</v>
      </c>
      <c r="K107" s="76"/>
      <c r="L107" s="75">
        <f t="shared" si="7"/>
        <v>0</v>
      </c>
      <c r="M107" s="74"/>
      <c r="N107" s="73">
        <v>0</v>
      </c>
      <c r="O107" s="75">
        <f t="shared" si="8"/>
        <v>0</v>
      </c>
      <c r="P107" s="118" t="str">
        <f t="shared" si="9"/>
        <v/>
      </c>
      <c r="Q107" s="121"/>
    </row>
    <row r="108" spans="2:17" ht="15" customHeight="1" x14ac:dyDescent="0.25">
      <c r="B108" s="154" t="s">
        <v>1059</v>
      </c>
      <c r="C108" s="72"/>
      <c r="D108" s="72"/>
      <c r="E108" s="72"/>
      <c r="F108" s="64"/>
      <c r="G108" s="64"/>
      <c r="H108" s="76">
        <v>0</v>
      </c>
      <c r="I108" s="173"/>
      <c r="J108" s="171">
        <f t="shared" si="6"/>
        <v>0</v>
      </c>
      <c r="K108" s="76"/>
      <c r="L108" s="75">
        <f t="shared" si="7"/>
        <v>0</v>
      </c>
      <c r="M108" s="74"/>
      <c r="N108" s="73">
        <v>0</v>
      </c>
      <c r="O108" s="75">
        <f t="shared" si="8"/>
        <v>0</v>
      </c>
      <c r="P108" s="118" t="str">
        <f t="shared" si="9"/>
        <v/>
      </c>
      <c r="Q108" s="121"/>
    </row>
    <row r="109" spans="2:17" ht="15" customHeight="1" x14ac:dyDescent="0.25">
      <c r="B109" s="154" t="s">
        <v>1060</v>
      </c>
      <c r="C109" s="72"/>
      <c r="D109" s="72"/>
      <c r="E109" s="72"/>
      <c r="F109" s="64"/>
      <c r="G109" s="64"/>
      <c r="H109" s="76">
        <v>0</v>
      </c>
      <c r="I109" s="173"/>
      <c r="J109" s="171">
        <f t="shared" si="6"/>
        <v>0</v>
      </c>
      <c r="K109" s="76"/>
      <c r="L109" s="75">
        <f t="shared" si="7"/>
        <v>0</v>
      </c>
      <c r="M109" s="74"/>
      <c r="N109" s="73">
        <v>0</v>
      </c>
      <c r="O109" s="75">
        <f t="shared" si="8"/>
        <v>0</v>
      </c>
      <c r="P109" s="118" t="str">
        <f t="shared" si="9"/>
        <v/>
      </c>
      <c r="Q109" s="121"/>
    </row>
    <row r="110" spans="2:17" ht="15" customHeight="1" x14ac:dyDescent="0.25">
      <c r="B110" s="154" t="s">
        <v>1061</v>
      </c>
      <c r="C110" s="72"/>
      <c r="D110" s="72"/>
      <c r="E110" s="72"/>
      <c r="F110" s="64"/>
      <c r="G110" s="64"/>
      <c r="H110" s="76">
        <v>0</v>
      </c>
      <c r="I110" s="173"/>
      <c r="J110" s="171">
        <f t="shared" ref="J110:J119" si="10">I110*$J$12</f>
        <v>0</v>
      </c>
      <c r="K110" s="76"/>
      <c r="L110" s="75">
        <f t="shared" ref="L110:L119" si="11">H110+J110+K110</f>
        <v>0</v>
      </c>
      <c r="M110" s="74"/>
      <c r="N110" s="73">
        <v>0</v>
      </c>
      <c r="O110" s="75">
        <f t="shared" si="8"/>
        <v>0</v>
      </c>
      <c r="P110" s="118" t="str">
        <f t="shared" si="9"/>
        <v/>
      </c>
      <c r="Q110" s="121"/>
    </row>
    <row r="111" spans="2:17" ht="15" customHeight="1" x14ac:dyDescent="0.25">
      <c r="B111" s="154" t="s">
        <v>1062</v>
      </c>
      <c r="C111" s="72"/>
      <c r="D111" s="72"/>
      <c r="E111" s="72"/>
      <c r="F111" s="64"/>
      <c r="G111" s="64"/>
      <c r="H111" s="76">
        <v>0</v>
      </c>
      <c r="I111" s="173"/>
      <c r="J111" s="171">
        <f t="shared" si="10"/>
        <v>0</v>
      </c>
      <c r="K111" s="76"/>
      <c r="L111" s="75">
        <f t="shared" si="11"/>
        <v>0</v>
      </c>
      <c r="M111" s="74"/>
      <c r="N111" s="73">
        <v>0</v>
      </c>
      <c r="O111" s="75">
        <f t="shared" si="8"/>
        <v>0</v>
      </c>
      <c r="P111" s="118" t="str">
        <f t="shared" si="9"/>
        <v/>
      </c>
      <c r="Q111" s="121"/>
    </row>
    <row r="112" spans="2:17" ht="15" customHeight="1" x14ac:dyDescent="0.25">
      <c r="B112" s="154" t="s">
        <v>1063</v>
      </c>
      <c r="C112" s="72"/>
      <c r="D112" s="72"/>
      <c r="E112" s="72"/>
      <c r="F112" s="64"/>
      <c r="G112" s="64"/>
      <c r="H112" s="76">
        <v>0</v>
      </c>
      <c r="I112" s="173"/>
      <c r="J112" s="171">
        <f t="shared" si="10"/>
        <v>0</v>
      </c>
      <c r="K112" s="76"/>
      <c r="L112" s="75">
        <f t="shared" si="11"/>
        <v>0</v>
      </c>
      <c r="M112" s="74"/>
      <c r="N112" s="73">
        <v>0</v>
      </c>
      <c r="O112" s="75">
        <f t="shared" si="8"/>
        <v>0</v>
      </c>
      <c r="P112" s="118" t="str">
        <f t="shared" si="9"/>
        <v/>
      </c>
      <c r="Q112" s="121"/>
    </row>
    <row r="113" spans="2:22" ht="15" customHeight="1" x14ac:dyDescent="0.25">
      <c r="B113" s="154" t="s">
        <v>1064</v>
      </c>
      <c r="C113" s="72"/>
      <c r="D113" s="72"/>
      <c r="E113" s="72"/>
      <c r="F113" s="64"/>
      <c r="G113" s="64"/>
      <c r="H113" s="76">
        <v>0</v>
      </c>
      <c r="I113" s="173"/>
      <c r="J113" s="171">
        <f t="shared" si="10"/>
        <v>0</v>
      </c>
      <c r="K113" s="76"/>
      <c r="L113" s="75">
        <f t="shared" si="11"/>
        <v>0</v>
      </c>
      <c r="M113" s="74"/>
      <c r="N113" s="73">
        <v>0</v>
      </c>
      <c r="O113" s="75">
        <f t="shared" si="8"/>
        <v>0</v>
      </c>
      <c r="P113" s="118" t="str">
        <f t="shared" si="9"/>
        <v/>
      </c>
      <c r="Q113" s="121"/>
    </row>
    <row r="114" spans="2:22" ht="15" customHeight="1" x14ac:dyDescent="0.25">
      <c r="B114" s="154" t="s">
        <v>1065</v>
      </c>
      <c r="C114" s="72"/>
      <c r="D114" s="72"/>
      <c r="E114" s="72"/>
      <c r="F114" s="64"/>
      <c r="G114" s="64"/>
      <c r="H114" s="76">
        <v>0</v>
      </c>
      <c r="I114" s="173"/>
      <c r="J114" s="171">
        <f t="shared" si="10"/>
        <v>0</v>
      </c>
      <c r="K114" s="76"/>
      <c r="L114" s="75">
        <f t="shared" si="11"/>
        <v>0</v>
      </c>
      <c r="M114" s="74"/>
      <c r="N114" s="73">
        <v>0</v>
      </c>
      <c r="O114" s="75">
        <f t="shared" si="8"/>
        <v>0</v>
      </c>
      <c r="P114" s="118" t="str">
        <f t="shared" si="9"/>
        <v/>
      </c>
      <c r="Q114" s="121"/>
    </row>
    <row r="115" spans="2:22" ht="15" customHeight="1" x14ac:dyDescent="0.25">
      <c r="B115" s="154" t="s">
        <v>1066</v>
      </c>
      <c r="C115" s="72"/>
      <c r="D115" s="72"/>
      <c r="E115" s="72"/>
      <c r="F115" s="64"/>
      <c r="G115" s="64"/>
      <c r="H115" s="76">
        <v>0</v>
      </c>
      <c r="I115" s="173"/>
      <c r="J115" s="171">
        <f t="shared" si="10"/>
        <v>0</v>
      </c>
      <c r="K115" s="76"/>
      <c r="L115" s="75">
        <f t="shared" si="11"/>
        <v>0</v>
      </c>
      <c r="M115" s="74"/>
      <c r="N115" s="73">
        <v>0</v>
      </c>
      <c r="O115" s="75">
        <f t="shared" si="8"/>
        <v>0</v>
      </c>
      <c r="P115" s="118" t="str">
        <f t="shared" si="9"/>
        <v/>
      </c>
      <c r="Q115" s="121"/>
    </row>
    <row r="116" spans="2:22" ht="15" customHeight="1" x14ac:dyDescent="0.25">
      <c r="B116" s="154" t="s">
        <v>1067</v>
      </c>
      <c r="C116" s="72"/>
      <c r="D116" s="72"/>
      <c r="E116" s="72"/>
      <c r="F116" s="64"/>
      <c r="G116" s="64"/>
      <c r="H116" s="76">
        <v>0</v>
      </c>
      <c r="I116" s="173"/>
      <c r="J116" s="171">
        <f t="shared" si="10"/>
        <v>0</v>
      </c>
      <c r="K116" s="76"/>
      <c r="L116" s="75">
        <f t="shared" si="11"/>
        <v>0</v>
      </c>
      <c r="M116" s="74"/>
      <c r="N116" s="73">
        <v>0</v>
      </c>
      <c r="O116" s="75">
        <f t="shared" si="8"/>
        <v>0</v>
      </c>
      <c r="P116" s="118" t="str">
        <f t="shared" si="9"/>
        <v/>
      </c>
      <c r="Q116" s="121"/>
    </row>
    <row r="117" spans="2:22" ht="15" customHeight="1" x14ac:dyDescent="0.25">
      <c r="B117" s="154" t="s">
        <v>1068</v>
      </c>
      <c r="C117" s="72"/>
      <c r="D117" s="72"/>
      <c r="E117" s="72"/>
      <c r="F117" s="64"/>
      <c r="G117" s="64"/>
      <c r="H117" s="76">
        <v>0</v>
      </c>
      <c r="I117" s="173"/>
      <c r="J117" s="171">
        <f t="shared" si="10"/>
        <v>0</v>
      </c>
      <c r="K117" s="76"/>
      <c r="L117" s="75">
        <f t="shared" si="11"/>
        <v>0</v>
      </c>
      <c r="M117" s="74"/>
      <c r="N117" s="73">
        <v>0</v>
      </c>
      <c r="O117" s="75">
        <f t="shared" si="8"/>
        <v>0</v>
      </c>
      <c r="P117" s="118" t="str">
        <f t="shared" si="9"/>
        <v/>
      </c>
      <c r="Q117" s="121"/>
    </row>
    <row r="118" spans="2:22" ht="15" customHeight="1" x14ac:dyDescent="0.25">
      <c r="B118" s="154" t="s">
        <v>1069</v>
      </c>
      <c r="C118" s="72"/>
      <c r="D118" s="72"/>
      <c r="E118" s="72"/>
      <c r="F118" s="64"/>
      <c r="G118" s="64"/>
      <c r="H118" s="76">
        <v>0</v>
      </c>
      <c r="I118" s="173"/>
      <c r="J118" s="171">
        <f t="shared" si="10"/>
        <v>0</v>
      </c>
      <c r="K118" s="76"/>
      <c r="L118" s="75">
        <f t="shared" si="11"/>
        <v>0</v>
      </c>
      <c r="M118" s="74"/>
      <c r="N118" s="73">
        <v>0</v>
      </c>
      <c r="O118" s="75">
        <f t="shared" si="8"/>
        <v>0</v>
      </c>
      <c r="P118" s="118" t="str">
        <f t="shared" si="9"/>
        <v/>
      </c>
      <c r="Q118" s="121"/>
    </row>
    <row r="119" spans="2:22" ht="15" customHeight="1" x14ac:dyDescent="0.25">
      <c r="B119" s="154" t="s">
        <v>1070</v>
      </c>
      <c r="C119" s="72"/>
      <c r="D119" s="72"/>
      <c r="E119" s="72"/>
      <c r="F119" s="64"/>
      <c r="G119" s="64"/>
      <c r="H119" s="76">
        <v>0</v>
      </c>
      <c r="I119" s="173"/>
      <c r="J119" s="171">
        <f t="shared" si="10"/>
        <v>0</v>
      </c>
      <c r="K119" s="76"/>
      <c r="L119" s="75">
        <f t="shared" si="11"/>
        <v>0</v>
      </c>
      <c r="M119" s="74"/>
      <c r="N119" s="73">
        <v>0</v>
      </c>
      <c r="O119" s="75">
        <f t="shared" si="8"/>
        <v>0</v>
      </c>
      <c r="P119" s="118" t="str">
        <f t="shared" si="9"/>
        <v/>
      </c>
      <c r="Q119" s="121"/>
      <c r="V119" s="123"/>
    </row>
  </sheetData>
  <sheetProtection algorithmName="SHA-512" hashValue="8Y8w/MkyK+KJwKTIgdOL47F2szM7W572tjDPOUlj60z9SP3K7MN9hQeKvvUHC/Sw4+69/47p1U+oAB7U/3AVKw==" saltValue="ItV2pIDOJaafhyX/WLJPxQ==" spinCount="100000" sheet="1"/>
  <mergeCells count="4">
    <mergeCell ref="M12:O12"/>
    <mergeCell ref="C12:F12"/>
    <mergeCell ref="G12:I12"/>
    <mergeCell ref="B11:E11"/>
  </mergeCells>
  <phoneticPr fontId="32" type="noConversion"/>
  <conditionalFormatting sqref="B14:O119">
    <cfRule type="expression" dxfId="25" priority="8">
      <formula>MOD(ROW(),2)=0</formula>
    </cfRule>
  </conditionalFormatting>
  <conditionalFormatting sqref="F14:G119">
    <cfRule type="top10" dxfId="23" priority="3" bottom="1" rank="1"/>
    <cfRule type="top10" dxfId="22" priority="4" rank="1"/>
  </conditionalFormatting>
  <dataValidations count="4">
    <dataValidation type="date" operator="greaterThan" allowBlank="1" showInputMessage="1" showErrorMessage="1" errorTitle="Invalid format" error="must be dd/mm/yy format!" sqref="F14:G119" xr:uid="{A3A5EADB-1EA7-475A-A4F9-C4B8136692AA}">
      <formula1>1</formula1>
    </dataValidation>
    <dataValidation type="decimal" operator="greaterThanOrEqual" allowBlank="1" showInputMessage="1" showErrorMessage="1" errorTitle="Kilometers only!" error="Enter a number." sqref="I14:I119" xr:uid="{D73B4FD4-183B-49DF-A235-D963E103E31A}">
      <formula1>0</formula1>
    </dataValidation>
    <dataValidation type="decimal" operator="lessThanOrEqual" allowBlank="1" showInputMessage="1" showErrorMessage="1" errorTitle="Invalid entry!" error="Maximum rate is €0.60." sqref="J12" xr:uid="{A2591321-1FF6-407C-A093-77D8260026AE}">
      <formula1>0.6</formula1>
    </dataValidation>
    <dataValidation type="decimal" operator="greaterThanOrEqual" allowBlank="1" showInputMessage="1" showErrorMessage="1" errorTitle="Number in € only!" error="Amount must be a number in €!" sqref="H14:H119" xr:uid="{A2EFAF92-4EDC-49BF-AE6C-19ECE2600284}">
      <formula1>0</formula1>
    </dataValidation>
  </dataValidations>
  <hyperlinks>
    <hyperlink ref="D10" r:id="rId1" xr:uid="{C6802216-7DD8-403A-913C-BC91AEF30BD2}"/>
  </hyperlinks>
  <pageMargins left="0.31496062992125984" right="0.31496062992125984" top="0.35433070866141736" bottom="0.35433070866141736" header="0.31496062992125984" footer="0.31496062992125984"/>
  <pageSetup paperSize="9" scale="61" fitToHeight="0" orientation="landscape" r:id="rId2"/>
  <extLst>
    <ext xmlns:x14="http://schemas.microsoft.com/office/spreadsheetml/2009/9/main" uri="{78C0D931-6437-407d-A8EE-F0AAD7539E65}">
      <x14:conditionalFormattings>
        <x14:conditionalFormatting xmlns:xm="http://schemas.microsoft.com/office/excel/2006/main">
          <x14:cfRule type="cellIs" priority="2" operator="notBetween" id="{9F75BE9A-3C6C-418B-85ED-C24763272EE0}">
            <xm:f>'Claim Checklist'!$C$17</xm:f>
            <xm:f>'Claim Checklist'!$C$23</xm:f>
            <x14:dxf>
              <font>
                <color rgb="FF9C0006"/>
              </font>
            </x14:dxf>
          </x14:cfRule>
          <xm:sqref>F14:G119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Subsistence rate!" error="Enter the allowable rate as per your Letter of Offer!" xr:uid="{7F77F231-8F02-470D-A2A1-C3ADE6A3E4EA}">
          <x14:formula1>
            <xm:f>hidden_lists!$S$5:$S$8</xm:f>
          </x14:formula1>
          <xm:sqref>N14:N119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73242-03CA-41C9-9953-28CC8C5FCFF2}">
  <sheetPr>
    <tabColor theme="7" tint="0.79998168889431442"/>
    <pageSetUpPr fitToPage="1"/>
  </sheetPr>
  <dimension ref="A1:S28"/>
  <sheetViews>
    <sheetView showGridLines="0" showRowColHeaders="0" zoomScaleNormal="100" workbookViewId="0">
      <selection activeCell="C14" sqref="C14"/>
    </sheetView>
  </sheetViews>
  <sheetFormatPr defaultColWidth="9.140625" defaultRowHeight="15" x14ac:dyDescent="0.25"/>
  <cols>
    <col min="1" max="1" width="1.7109375" style="35" customWidth="1"/>
    <col min="2" max="2" width="10.28515625" style="35" customWidth="1"/>
    <col min="3" max="3" width="28.5703125" style="35" customWidth="1"/>
    <col min="4" max="4" width="74" style="96" customWidth="1"/>
    <col min="5" max="5" width="15" style="96" customWidth="1"/>
    <col min="6" max="6" width="16.28515625" style="96" customWidth="1"/>
    <col min="7" max="7" width="16.140625" style="96" customWidth="1"/>
    <col min="8" max="8" width="15.140625" style="97" customWidth="1"/>
    <col min="9" max="9" width="16.7109375" style="96" customWidth="1"/>
    <col min="10" max="10" width="16.140625" style="96" customWidth="1"/>
    <col min="11" max="11" width="15.85546875" style="96" customWidth="1"/>
    <col min="12" max="12" width="16.140625" style="96" customWidth="1"/>
    <col min="13" max="13" width="14.42578125" style="96" customWidth="1"/>
    <col min="14" max="14" width="15.7109375" style="35" customWidth="1"/>
    <col min="15" max="15" width="2.7109375" style="26" customWidth="1"/>
    <col min="16" max="16" width="26.7109375" style="35" customWidth="1"/>
    <col min="17" max="17" width="29" style="35" customWidth="1"/>
    <col min="18" max="18" width="27.140625" style="35" customWidth="1"/>
    <col min="19" max="19" width="20.5703125" style="35" customWidth="1"/>
    <col min="20" max="20" width="17" style="35" customWidth="1"/>
    <col min="21" max="21" width="12.42578125" style="35" customWidth="1"/>
    <col min="22" max="22" width="10.7109375" style="35" customWidth="1"/>
    <col min="23" max="16384" width="9.140625" style="35"/>
  </cols>
  <sheetData>
    <row r="1" spans="1:19" ht="5.25" customHeight="1" x14ac:dyDescent="0.25"/>
    <row r="2" spans="1:19" s="26" customFormat="1" ht="28.5" customHeight="1" x14ac:dyDescent="0.25">
      <c r="B2" s="98" t="str">
        <f>hidden_lists!F12</f>
        <v>Refer to your Letter of Offer carefully before completing claim.  Incomplete claims (e.g. incomplete mandatory fields) will be returned.</v>
      </c>
      <c r="C2" s="98"/>
      <c r="D2" s="98"/>
      <c r="E2" s="98"/>
      <c r="F2" s="98"/>
      <c r="G2" s="98"/>
      <c r="H2" s="99"/>
      <c r="I2" s="98"/>
      <c r="J2" s="98"/>
      <c r="K2" s="98"/>
      <c r="L2" s="98"/>
      <c r="M2" s="100"/>
      <c r="P2" s="101"/>
    </row>
    <row r="3" spans="1:19" s="120" customFormat="1" ht="27.75" customHeight="1" x14ac:dyDescent="0.25">
      <c r="A3" s="123"/>
      <c r="B3" s="230" t="str">
        <f>IF('Claim Checklist'!$C$3=hidden_lists!$A$1,hidden_lists!$F$7,'Claim Checklist'!$C$3)</f>
        <v>Select Grant Type on Payment Checklist tab!</v>
      </c>
      <c r="C3" s="230"/>
      <c r="D3" s="248" t="s">
        <v>95</v>
      </c>
      <c r="E3" s="233" t="str">
        <f>IF('Claim Checklist'!$C$7&lt;&gt;"",'Claim Checklist'!$C$7,"")</f>
        <v/>
      </c>
      <c r="F3" s="251"/>
      <c r="G3" s="235" t="s">
        <v>1071</v>
      </c>
      <c r="I3" s="125"/>
      <c r="J3" s="125"/>
      <c r="K3" s="125"/>
      <c r="L3" s="129"/>
      <c r="M3" s="123"/>
      <c r="N3" s="26"/>
      <c r="O3" s="130"/>
      <c r="P3" s="123"/>
      <c r="Q3" s="123"/>
      <c r="R3" s="123"/>
      <c r="S3" s="123"/>
    </row>
    <row r="4" spans="1:19" s="120" customFormat="1" x14ac:dyDescent="0.25">
      <c r="A4" s="124"/>
      <c r="B4" s="104" t="s">
        <v>1072</v>
      </c>
      <c r="C4" s="131"/>
      <c r="D4" s="131"/>
      <c r="E4" s="132"/>
      <c r="F4" s="132"/>
      <c r="G4" s="133"/>
      <c r="H4" s="134"/>
      <c r="I4" s="134"/>
      <c r="J4" s="134"/>
      <c r="K4" s="134"/>
      <c r="L4" s="135"/>
      <c r="M4" s="124"/>
      <c r="N4" s="26"/>
      <c r="O4" s="136"/>
      <c r="P4" s="124"/>
      <c r="Q4" s="124"/>
      <c r="R4" s="124"/>
      <c r="S4" s="124"/>
    </row>
    <row r="5" spans="1:19" s="120" customFormat="1" x14ac:dyDescent="0.25">
      <c r="A5" s="124"/>
      <c r="B5" s="104" t="s">
        <v>1073</v>
      </c>
      <c r="C5" s="131"/>
      <c r="D5" s="131"/>
      <c r="E5" s="124"/>
      <c r="F5" s="132"/>
      <c r="G5" s="133"/>
      <c r="H5" s="134"/>
      <c r="I5" s="134"/>
      <c r="J5" s="134"/>
      <c r="K5" s="134"/>
      <c r="L5" s="135"/>
      <c r="M5" s="124"/>
      <c r="N5" s="26"/>
      <c r="O5" s="136"/>
      <c r="P5" s="124"/>
      <c r="Q5" s="124"/>
      <c r="R5" s="124"/>
      <c r="S5" s="124"/>
    </row>
    <row r="6" spans="1:19" s="120" customFormat="1" x14ac:dyDescent="0.25">
      <c r="A6" s="124"/>
      <c r="B6" s="137" t="s">
        <v>1074</v>
      </c>
      <c r="C6" s="131"/>
      <c r="D6" s="131"/>
      <c r="E6" s="124"/>
      <c r="F6" s="111" t="s">
        <v>107</v>
      </c>
      <c r="G6" s="165" t="str">
        <f>IF('Claim Checklist'!$C$19&lt;&gt;"",'Claim Checklist'!$C$19,"")</f>
        <v/>
      </c>
      <c r="H6" s="113" t="str">
        <f>'1. Salaries'!L7</f>
        <v>(automatically copied from Checklist)</v>
      </c>
      <c r="I6" s="134"/>
      <c r="J6" s="134"/>
      <c r="K6" s="134"/>
      <c r="L6" s="135"/>
      <c r="M6" s="124"/>
      <c r="N6" s="26"/>
      <c r="O6" s="136"/>
      <c r="P6" s="124"/>
      <c r="Q6" s="124"/>
      <c r="R6" s="124"/>
      <c r="S6" s="124"/>
    </row>
    <row r="7" spans="1:19" s="120" customFormat="1" x14ac:dyDescent="0.25">
      <c r="A7" s="124"/>
      <c r="B7" s="104" t="s">
        <v>1075</v>
      </c>
      <c r="D7" s="131"/>
      <c r="E7" s="132"/>
      <c r="F7" s="111" t="s">
        <v>110</v>
      </c>
      <c r="G7" s="165" t="str">
        <f>IF('Claim Checklist'!$C$21&lt;&gt;"",'Claim Checklist'!$C$21,"")</f>
        <v/>
      </c>
      <c r="H7" s="113" t="str">
        <f>'1. Salaries'!L8</f>
        <v>(automatically copied from Checklist)</v>
      </c>
      <c r="I7" s="134"/>
      <c r="J7" s="134"/>
      <c r="K7" s="134"/>
      <c r="L7" s="135"/>
      <c r="M7" s="124"/>
      <c r="N7" s="26"/>
      <c r="O7" s="136"/>
      <c r="P7" s="124"/>
      <c r="Q7" s="124"/>
      <c r="R7" s="124"/>
      <c r="S7" s="124"/>
    </row>
    <row r="8" spans="1:19" s="120" customFormat="1" x14ac:dyDescent="0.25">
      <c r="A8" s="124"/>
      <c r="B8" s="104" t="s">
        <v>1076</v>
      </c>
      <c r="D8" s="131"/>
      <c r="E8" s="132"/>
      <c r="I8" s="134"/>
      <c r="J8" s="134"/>
      <c r="K8" s="134"/>
      <c r="L8" s="135"/>
      <c r="M8" s="124"/>
      <c r="N8" s="26"/>
      <c r="O8" s="136"/>
      <c r="P8" s="124"/>
      <c r="Q8" s="124"/>
      <c r="R8" s="124"/>
      <c r="S8" s="124"/>
    </row>
    <row r="9" spans="1:19" s="120" customFormat="1" x14ac:dyDescent="0.25">
      <c r="A9" s="124"/>
      <c r="B9" s="104" t="s">
        <v>1077</v>
      </c>
      <c r="D9" s="131"/>
      <c r="E9" s="132"/>
      <c r="I9" s="134"/>
      <c r="J9" s="134"/>
      <c r="K9" s="134"/>
      <c r="L9" s="135"/>
      <c r="M9" s="124"/>
      <c r="N9" s="26"/>
      <c r="O9" s="136"/>
      <c r="P9" s="124"/>
      <c r="Q9" s="124"/>
      <c r="R9" s="124"/>
      <c r="S9" s="124"/>
    </row>
    <row r="10" spans="1:19" s="120" customFormat="1" x14ac:dyDescent="0.25">
      <c r="A10" s="124"/>
      <c r="B10" s="104" t="s">
        <v>109</v>
      </c>
      <c r="C10" s="131"/>
      <c r="D10" s="131"/>
      <c r="E10" s="132"/>
      <c r="F10" s="200" t="s">
        <v>137</v>
      </c>
      <c r="G10" s="201">
        <f>IF(OR('Claim Checklist'!$C$13&lt;hidden_lists!$G$4,'Claim Checklist'!$C$15&lt;&gt;hidden_lists!$A$13),0,SUM(G14:G28))</f>
        <v>0</v>
      </c>
      <c r="H10" s="113" t="str">
        <f>IF(AND(G14&lt;&gt;0,G10=0),hidden_lists!U9,"")</f>
        <v/>
      </c>
      <c r="I10" s="134"/>
      <c r="J10" s="134"/>
      <c r="K10" s="134"/>
      <c r="L10" s="135"/>
      <c r="M10" s="124"/>
      <c r="N10" s="26"/>
      <c r="O10" s="136"/>
      <c r="P10" s="124"/>
      <c r="Q10" s="124"/>
      <c r="R10" s="124"/>
      <c r="S10" s="124"/>
    </row>
    <row r="11" spans="1:19" s="120" customFormat="1" x14ac:dyDescent="0.25">
      <c r="A11" s="124"/>
      <c r="B11" s="104"/>
      <c r="C11" s="212" t="s">
        <v>135</v>
      </c>
      <c r="D11" s="213" t="s">
        <v>136</v>
      </c>
      <c r="E11" s="132"/>
      <c r="F11" s="200"/>
      <c r="G11" s="113"/>
      <c r="H11" s="113"/>
      <c r="I11" s="134"/>
      <c r="J11" s="134"/>
      <c r="K11" s="134"/>
      <c r="L11" s="135"/>
      <c r="M11" s="124"/>
      <c r="N11" s="26"/>
      <c r="O11" s="136"/>
      <c r="P11" s="124"/>
      <c r="Q11" s="124"/>
      <c r="R11" s="124"/>
      <c r="S11" s="124"/>
    </row>
    <row r="12" spans="1:19" s="120" customFormat="1" x14ac:dyDescent="0.25">
      <c r="A12" s="124"/>
      <c r="B12" s="362" t="str">
        <f>IF(OR('Claim Checklist'!$C$13&lt;hidden_lists!$G$4,'Claim Checklist'!$C$15&lt;&gt;hidden_lists!$A$12),hidden_lists!F21,"")</f>
        <v>If the cells below are unexpectedly blanked out, check the Date of Letter of Offer and Cost Calculation Basis on the Claim Checklist tab!</v>
      </c>
      <c r="C12" s="362"/>
      <c r="D12" s="362"/>
      <c r="E12" s="362"/>
      <c r="F12" s="362"/>
      <c r="G12" s="362"/>
      <c r="H12" s="113"/>
      <c r="I12" s="134"/>
      <c r="J12" s="134"/>
      <c r="K12" s="134"/>
      <c r="L12" s="135"/>
      <c r="M12" s="124"/>
      <c r="N12" s="26"/>
      <c r="O12" s="136"/>
      <c r="P12" s="124"/>
      <c r="Q12" s="124"/>
      <c r="R12" s="124"/>
      <c r="S12" s="124"/>
    </row>
    <row r="13" spans="1:19" s="120" customFormat="1" ht="57.75" customHeight="1" x14ac:dyDescent="0.25">
      <c r="A13" s="125"/>
      <c r="B13" s="246" t="s">
        <v>1078</v>
      </c>
      <c r="C13" s="237" t="s">
        <v>456</v>
      </c>
      <c r="D13" s="247" t="s">
        <v>1079</v>
      </c>
      <c r="E13" s="237" t="s">
        <v>601</v>
      </c>
      <c r="F13" s="237" t="s">
        <v>142</v>
      </c>
      <c r="G13" s="238" t="s">
        <v>459</v>
      </c>
      <c r="H13" s="138"/>
      <c r="I13" s="139"/>
      <c r="J13" s="139"/>
      <c r="K13" s="139"/>
      <c r="L13" s="139"/>
      <c r="M13" s="125"/>
      <c r="N13" s="26"/>
      <c r="O13" s="125"/>
      <c r="P13" s="125"/>
      <c r="Q13" s="125"/>
      <c r="R13" s="125"/>
      <c r="S13" s="125"/>
    </row>
    <row r="14" spans="1:19" s="120" customFormat="1" x14ac:dyDescent="0.25">
      <c r="B14" s="140" t="s">
        <v>1080</v>
      </c>
      <c r="C14" s="61"/>
      <c r="D14" s="62"/>
      <c r="E14" s="63"/>
      <c r="F14" s="64"/>
      <c r="G14" s="170"/>
      <c r="H14" s="118" t="str">
        <f>IF(AND($G14&gt;0.01,OR(LEN(TRIM($C14))=0,LEN(TRIM($D14))=0,LEN(TRIM($E14))=0,LEN(TRIM($F14))=0)),"  Blank field(s) detected!","")</f>
        <v/>
      </c>
      <c r="I14" s="139"/>
      <c r="J14" s="139"/>
      <c r="K14" s="139"/>
      <c r="L14" s="119"/>
      <c r="N14" s="26"/>
    </row>
    <row r="15" spans="1:19" s="120" customFormat="1" x14ac:dyDescent="0.25">
      <c r="B15" s="140" t="s">
        <v>1081</v>
      </c>
      <c r="C15" s="61"/>
      <c r="D15" s="62"/>
      <c r="E15" s="63"/>
      <c r="F15" s="64"/>
      <c r="G15" s="170"/>
      <c r="H15" s="118" t="str">
        <f t="shared" ref="H15:H28" si="0">IF(AND($G15&gt;0.01,OR(LEN(TRIM($C15))=0,LEN(TRIM($D15))=0,LEN(TRIM($E15))=0,LEN(TRIM($F15))=0)),"  Blank field(s) detected!","")</f>
        <v/>
      </c>
      <c r="I15" s="139"/>
      <c r="J15" s="139"/>
      <c r="K15" s="139"/>
      <c r="L15" s="119"/>
      <c r="N15" s="26"/>
    </row>
    <row r="16" spans="1:19" s="120" customFormat="1" x14ac:dyDescent="0.25">
      <c r="B16" s="140" t="s">
        <v>1082</v>
      </c>
      <c r="C16" s="61"/>
      <c r="D16" s="62"/>
      <c r="E16" s="63"/>
      <c r="F16" s="64"/>
      <c r="G16" s="170"/>
      <c r="H16" s="118" t="str">
        <f t="shared" si="0"/>
        <v/>
      </c>
      <c r="I16" s="139"/>
      <c r="J16" s="139"/>
      <c r="K16" s="139"/>
      <c r="L16" s="119"/>
      <c r="N16" s="26"/>
    </row>
    <row r="17" spans="2:14" s="120" customFormat="1" x14ac:dyDescent="0.25">
      <c r="B17" s="140" t="s">
        <v>1083</v>
      </c>
      <c r="C17" s="61"/>
      <c r="D17" s="62"/>
      <c r="E17" s="63"/>
      <c r="F17" s="64"/>
      <c r="G17" s="170"/>
      <c r="H17" s="118" t="str">
        <f t="shared" si="0"/>
        <v/>
      </c>
      <c r="I17" s="139"/>
      <c r="J17" s="139"/>
      <c r="K17" s="139"/>
      <c r="L17" s="119"/>
      <c r="N17" s="26"/>
    </row>
    <row r="18" spans="2:14" s="120" customFormat="1" x14ac:dyDescent="0.25">
      <c r="B18" s="140" t="s">
        <v>1084</v>
      </c>
      <c r="C18" s="61"/>
      <c r="D18" s="62"/>
      <c r="E18" s="63"/>
      <c r="F18" s="64"/>
      <c r="G18" s="170"/>
      <c r="H18" s="118" t="str">
        <f t="shared" si="0"/>
        <v/>
      </c>
      <c r="I18" s="139"/>
      <c r="J18" s="139"/>
      <c r="K18" s="139"/>
      <c r="L18" s="119"/>
      <c r="N18" s="26"/>
    </row>
    <row r="19" spans="2:14" s="120" customFormat="1" x14ac:dyDescent="0.25">
      <c r="B19" s="140" t="s">
        <v>1085</v>
      </c>
      <c r="C19" s="61"/>
      <c r="D19" s="62"/>
      <c r="E19" s="63"/>
      <c r="F19" s="64"/>
      <c r="G19" s="170"/>
      <c r="H19" s="118" t="str">
        <f t="shared" si="0"/>
        <v/>
      </c>
      <c r="I19" s="139"/>
      <c r="J19" s="139"/>
      <c r="K19" s="139"/>
      <c r="L19" s="119"/>
      <c r="N19" s="26"/>
    </row>
    <row r="20" spans="2:14" s="120" customFormat="1" x14ac:dyDescent="0.25">
      <c r="B20" s="140" t="s">
        <v>1086</v>
      </c>
      <c r="C20" s="61"/>
      <c r="D20" s="62"/>
      <c r="E20" s="63"/>
      <c r="F20" s="64"/>
      <c r="G20" s="170"/>
      <c r="H20" s="118" t="str">
        <f t="shared" si="0"/>
        <v/>
      </c>
      <c r="I20" s="139"/>
      <c r="J20" s="139"/>
      <c r="K20" s="139"/>
      <c r="L20" s="119"/>
      <c r="N20" s="26"/>
    </row>
    <row r="21" spans="2:14" s="120" customFormat="1" x14ac:dyDescent="0.25">
      <c r="B21" s="140" t="s">
        <v>1087</v>
      </c>
      <c r="C21" s="61"/>
      <c r="D21" s="62"/>
      <c r="E21" s="63"/>
      <c r="F21" s="64"/>
      <c r="G21" s="170"/>
      <c r="H21" s="118" t="str">
        <f t="shared" si="0"/>
        <v/>
      </c>
      <c r="I21" s="139"/>
      <c r="J21" s="139"/>
      <c r="K21" s="139"/>
      <c r="L21" s="119"/>
      <c r="N21" s="26"/>
    </row>
    <row r="22" spans="2:14" s="120" customFormat="1" x14ac:dyDescent="0.25">
      <c r="B22" s="140" t="s">
        <v>1088</v>
      </c>
      <c r="C22" s="61"/>
      <c r="D22" s="62"/>
      <c r="E22" s="63"/>
      <c r="F22" s="64"/>
      <c r="G22" s="170"/>
      <c r="H22" s="118" t="str">
        <f t="shared" si="0"/>
        <v/>
      </c>
      <c r="I22" s="139"/>
      <c r="J22" s="139"/>
      <c r="K22" s="139"/>
      <c r="L22" s="119"/>
      <c r="N22" s="26"/>
    </row>
    <row r="23" spans="2:14" s="120" customFormat="1" x14ac:dyDescent="0.25">
      <c r="B23" s="140" t="s">
        <v>1089</v>
      </c>
      <c r="C23" s="61"/>
      <c r="D23" s="62"/>
      <c r="E23" s="63"/>
      <c r="F23" s="64"/>
      <c r="G23" s="170"/>
      <c r="H23" s="118" t="str">
        <f t="shared" si="0"/>
        <v/>
      </c>
      <c r="I23" s="139"/>
      <c r="J23" s="139"/>
      <c r="K23" s="139"/>
      <c r="L23" s="119"/>
      <c r="N23" s="26"/>
    </row>
    <row r="24" spans="2:14" s="120" customFormat="1" x14ac:dyDescent="0.25">
      <c r="B24" s="140" t="s">
        <v>1090</v>
      </c>
      <c r="C24" s="61"/>
      <c r="D24" s="62"/>
      <c r="E24" s="63"/>
      <c r="F24" s="64"/>
      <c r="G24" s="170"/>
      <c r="H24" s="118" t="str">
        <f t="shared" si="0"/>
        <v/>
      </c>
      <c r="I24" s="139"/>
      <c r="J24" s="139"/>
      <c r="K24" s="139"/>
      <c r="L24" s="119"/>
      <c r="N24" s="26"/>
    </row>
    <row r="25" spans="2:14" s="120" customFormat="1" x14ac:dyDescent="0.25">
      <c r="B25" s="140" t="s">
        <v>1091</v>
      </c>
      <c r="C25" s="61"/>
      <c r="D25" s="62"/>
      <c r="E25" s="63"/>
      <c r="F25" s="64"/>
      <c r="G25" s="170"/>
      <c r="H25" s="118" t="str">
        <f t="shared" si="0"/>
        <v/>
      </c>
      <c r="I25" s="139"/>
      <c r="J25" s="139"/>
      <c r="K25" s="139"/>
      <c r="L25" s="119"/>
      <c r="N25" s="26"/>
    </row>
    <row r="26" spans="2:14" s="120" customFormat="1" x14ac:dyDescent="0.25">
      <c r="B26" s="140" t="s">
        <v>1092</v>
      </c>
      <c r="C26" s="61"/>
      <c r="D26" s="62"/>
      <c r="E26" s="63"/>
      <c r="F26" s="64"/>
      <c r="G26" s="170"/>
      <c r="H26" s="118" t="str">
        <f t="shared" si="0"/>
        <v/>
      </c>
      <c r="I26" s="139"/>
      <c r="J26" s="139"/>
      <c r="K26" s="139"/>
      <c r="L26" s="119"/>
      <c r="N26" s="26"/>
    </row>
    <row r="27" spans="2:14" s="120" customFormat="1" x14ac:dyDescent="0.25">
      <c r="B27" s="140" t="s">
        <v>1093</v>
      </c>
      <c r="C27" s="61"/>
      <c r="D27" s="62"/>
      <c r="E27" s="63"/>
      <c r="F27" s="64"/>
      <c r="G27" s="170"/>
      <c r="H27" s="118" t="str">
        <f t="shared" si="0"/>
        <v/>
      </c>
      <c r="I27" s="139"/>
      <c r="J27" s="139"/>
      <c r="K27" s="139"/>
      <c r="L27" s="119"/>
      <c r="N27" s="26"/>
    </row>
    <row r="28" spans="2:14" s="120" customFormat="1" x14ac:dyDescent="0.25">
      <c r="B28" s="140" t="s">
        <v>1094</v>
      </c>
      <c r="C28" s="61"/>
      <c r="D28" s="62"/>
      <c r="E28" s="63"/>
      <c r="F28" s="64"/>
      <c r="G28" s="170"/>
      <c r="H28" s="118" t="str">
        <f t="shared" si="0"/>
        <v/>
      </c>
      <c r="I28" s="139"/>
      <c r="J28" s="139"/>
      <c r="K28" s="139"/>
      <c r="L28" s="119"/>
      <c r="N28" s="26"/>
    </row>
  </sheetData>
  <sheetProtection algorithmName="SHA-512" hashValue="UORy11j8QmrTUQH8xuIgztAAe/o49FUxjohyTcTOXEcs9MPxAHtcmLyy0B1sgjJy5R7Jg2oCletbl6c/gVePqA==" saltValue="pP6t0FYedzRRbe9hs/YtUg==" spinCount="100000" sheet="1"/>
  <mergeCells count="1">
    <mergeCell ref="B12:G12"/>
  </mergeCells>
  <phoneticPr fontId="32" type="noConversion"/>
  <conditionalFormatting sqref="B14:G28">
    <cfRule type="expression" dxfId="20" priority="5">
      <formula>MOD(ROW(),2)=0</formula>
    </cfRule>
  </conditionalFormatting>
  <conditionalFormatting sqref="F14:F28">
    <cfRule type="top10" dxfId="18" priority="144" bottom="1" rank="1"/>
    <cfRule type="top10" dxfId="17" priority="145" rank="1"/>
  </conditionalFormatting>
  <dataValidations count="1">
    <dataValidation type="date" operator="greaterThan" allowBlank="1" showInputMessage="1" showErrorMessage="1" errorTitle="Invalid format" error="must be dd/mm/yy format!" sqref="F14:F28" xr:uid="{08484BD7-4761-4296-BD6A-981CC1643FD6}">
      <formula1>1</formula1>
    </dataValidation>
  </dataValidations>
  <hyperlinks>
    <hyperlink ref="D11" r:id="rId1" xr:uid="{D3F533BF-54BF-4D12-9BE9-515ABA391ABE}"/>
  </hyperlinks>
  <pageMargins left="0.31496062992125984" right="0.31496062992125984" top="0.35433070866141736" bottom="0.35433070866141736" header="0.31496062992125984" footer="0.31496062992125984"/>
  <pageSetup paperSize="9" scale="61" fitToHeight="0" orientation="landscape" r:id="rId2"/>
  <extLst>
    <ext xmlns:x14="http://schemas.microsoft.com/office/spreadsheetml/2009/9/main" uri="{78C0D931-6437-407d-A8EE-F0AAD7539E65}">
      <x14:conditionalFormattings>
        <x14:conditionalFormatting xmlns:xm="http://schemas.microsoft.com/office/excel/2006/main">
          <x14:cfRule type="expression" priority="1" id="{392E9419-9230-4C11-953D-E8CA8E20AFBF}">
            <xm:f>OR('Claim Checklist'!$C$13&lt;hidden_lists!$G$4,'Claim Checklist'!$C$15&lt;&gt;hidden_lists!$A$13)</xm:f>
            <x14:dxf>
              <fill>
                <patternFill patternType="darkGray"/>
              </fill>
            </x14:dxf>
          </x14:cfRule>
          <xm:sqref>B14:G28</xm:sqref>
        </x14:conditionalFormatting>
        <x14:conditionalFormatting xmlns:xm="http://schemas.microsoft.com/office/excel/2006/main">
          <x14:cfRule type="cellIs" priority="2" operator="notBetween" id="{EA4CCAAB-E5A7-44B1-9174-F5101248EE8A}">
            <xm:f>'Claim Checklist'!$C$17</xm:f>
            <xm:f>'Claim Checklist'!$C$23</xm:f>
            <x14:dxf>
              <font>
                <color rgb="FF9C0006"/>
              </font>
            </x14:dxf>
          </x14:cfRule>
          <xm:sqref>F14:F28</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K49"/>
  <sheetViews>
    <sheetView showGridLines="0" showRowColHeaders="0" topLeftCell="A2" zoomScaleNormal="100" workbookViewId="0">
      <selection activeCell="G8" sqref="G8"/>
    </sheetView>
  </sheetViews>
  <sheetFormatPr defaultColWidth="9.140625" defaultRowHeight="15" x14ac:dyDescent="0.25"/>
  <cols>
    <col min="1" max="1" width="2.28515625" style="26" customWidth="1"/>
    <col min="2" max="7" width="15.140625" style="26" customWidth="1"/>
    <col min="8" max="8" width="9.140625" style="26" customWidth="1"/>
    <col min="9" max="16384" width="9.140625" style="26"/>
  </cols>
  <sheetData>
    <row r="2" spans="2:11" ht="41.25" customHeight="1" x14ac:dyDescent="0.25">
      <c r="B2" s="376" t="str">
        <f>IF(OR('Claim Checklist'!$C$3=hidden_lists!$A$6,'Claim Checklist'!$C$3=hidden_lists!$A$9),hidden_lists!U2,hidden_lists!U1)</f>
        <v>Please print the Director Statement on company headed paper, sign, scan and email back with the claim.
DocuSign is also acceptable here</v>
      </c>
      <c r="C2" s="376"/>
      <c r="D2" s="376"/>
      <c r="E2" s="376"/>
      <c r="F2" s="376"/>
      <c r="G2" s="376"/>
    </row>
    <row r="3" spans="2:11" x14ac:dyDescent="0.25">
      <c r="B3" s="27"/>
      <c r="C3" s="27"/>
      <c r="D3" s="27"/>
      <c r="H3" s="27"/>
      <c r="I3" s="27"/>
      <c r="J3" s="27"/>
      <c r="K3" s="27"/>
    </row>
    <row r="4" spans="2:11" x14ac:dyDescent="0.25">
      <c r="B4" s="27"/>
      <c r="C4" s="27"/>
      <c r="D4" s="27"/>
      <c r="E4" s="27"/>
      <c r="F4" s="27"/>
      <c r="G4" s="27"/>
      <c r="H4" s="27"/>
      <c r="I4" s="27"/>
      <c r="J4" s="27"/>
      <c r="K4" s="27"/>
    </row>
    <row r="5" spans="2:11" x14ac:dyDescent="0.25">
      <c r="B5" s="27"/>
      <c r="C5" s="27"/>
      <c r="D5" s="27"/>
      <c r="E5" s="27"/>
      <c r="F5" s="27"/>
      <c r="G5" s="27"/>
      <c r="H5" s="27"/>
      <c r="I5" s="27"/>
      <c r="J5" s="27"/>
      <c r="K5" s="27"/>
    </row>
    <row r="6" spans="2:11" x14ac:dyDescent="0.25">
      <c r="B6" s="27"/>
      <c r="C6" s="27"/>
      <c r="H6" s="27"/>
      <c r="I6" s="27"/>
      <c r="J6" s="27"/>
      <c r="K6" s="27"/>
    </row>
    <row r="7" spans="2:11" ht="8.25" customHeight="1" x14ac:dyDescent="0.25">
      <c r="B7" s="27"/>
      <c r="C7" s="27"/>
      <c r="D7" s="27"/>
      <c r="E7" s="27"/>
      <c r="F7" s="27"/>
      <c r="G7" s="27"/>
      <c r="H7" s="27"/>
      <c r="I7" s="27"/>
      <c r="J7" s="27"/>
      <c r="K7" s="27"/>
    </row>
    <row r="8" spans="2:11" x14ac:dyDescent="0.25">
      <c r="B8" s="27" t="s">
        <v>1097</v>
      </c>
      <c r="C8" s="27"/>
      <c r="D8" s="379" t="s">
        <v>1095</v>
      </c>
      <c r="E8" s="379"/>
      <c r="F8" s="28" t="s">
        <v>1096</v>
      </c>
      <c r="G8" s="65">
        <f ca="1">TODAY()</f>
        <v>45867</v>
      </c>
      <c r="H8" s="27"/>
      <c r="I8" s="27"/>
      <c r="J8" s="27"/>
      <c r="K8" s="27"/>
    </row>
    <row r="9" spans="2:11" ht="7.5" customHeight="1" x14ac:dyDescent="0.25">
      <c r="B9" s="27"/>
      <c r="C9" s="27"/>
      <c r="D9" s="27"/>
      <c r="E9" s="27"/>
      <c r="F9" s="27"/>
      <c r="G9" s="27"/>
      <c r="H9" s="27"/>
      <c r="I9" s="27"/>
      <c r="J9" s="27"/>
      <c r="K9" s="27"/>
    </row>
    <row r="10" spans="2:11" ht="21" customHeight="1" x14ac:dyDescent="0.25">
      <c r="B10" s="29" t="s">
        <v>60</v>
      </c>
      <c r="C10" s="29"/>
      <c r="D10" s="384" t="str">
        <f>IF('Claim Checklist'!C5="","",'Claim Checklist'!C5)</f>
        <v/>
      </c>
      <c r="E10" s="384"/>
      <c r="F10" s="384"/>
      <c r="G10" s="384"/>
      <c r="H10" s="27"/>
      <c r="I10" s="27"/>
      <c r="J10" s="27"/>
      <c r="K10" s="27"/>
    </row>
    <row r="11" spans="2:11" ht="7.5" customHeight="1" x14ac:dyDescent="0.25">
      <c r="D11" s="30"/>
      <c r="E11" s="30"/>
      <c r="F11" s="30"/>
      <c r="G11" s="30"/>
      <c r="H11" s="27"/>
      <c r="I11" s="27"/>
      <c r="J11" s="27"/>
      <c r="K11" s="27"/>
    </row>
    <row r="12" spans="2:11" ht="21" customHeight="1" x14ac:dyDescent="0.25">
      <c r="B12" s="29" t="s">
        <v>63</v>
      </c>
      <c r="C12" s="29"/>
      <c r="D12" s="204" t="str">
        <f>IF('Claim Checklist'!C13&lt;&gt;"",'Claim Checklist'!C13,"")</f>
        <v/>
      </c>
      <c r="E12" s="31"/>
      <c r="F12" s="30"/>
      <c r="G12" s="30"/>
      <c r="H12" s="27"/>
      <c r="I12" s="27"/>
      <c r="J12" s="27"/>
      <c r="K12" s="27"/>
    </row>
    <row r="13" spans="2:11" ht="7.5" customHeight="1" x14ac:dyDescent="0.25">
      <c r="B13" s="27"/>
      <c r="C13" s="27"/>
      <c r="D13" s="27"/>
      <c r="E13" s="27"/>
      <c r="F13" s="27"/>
      <c r="G13" s="27"/>
      <c r="H13" s="27"/>
      <c r="I13" s="27"/>
      <c r="J13" s="27"/>
      <c r="K13" s="27"/>
    </row>
    <row r="14" spans="2:11" ht="21" customHeight="1" x14ac:dyDescent="0.25">
      <c r="B14" s="27" t="s">
        <v>1098</v>
      </c>
      <c r="C14" s="27"/>
      <c r="D14" s="385" t="str">
        <f>IF('Claim Checklist'!C3=hidden_lists!A5,'Claim Checklist'!C7&amp;" "&amp;'Claim Checklist'!C9,IF('Claim Checklist'!C7&lt;&gt;"",'Claim Checklist'!C7,""))</f>
        <v/>
      </c>
      <c r="E14" s="386"/>
      <c r="F14" s="27"/>
      <c r="G14" s="27"/>
      <c r="H14" s="27"/>
      <c r="I14" s="27"/>
      <c r="J14" s="27"/>
      <c r="K14" s="27"/>
    </row>
    <row r="15" spans="2:11" ht="7.5" customHeight="1" x14ac:dyDescent="0.25">
      <c r="B15" s="27"/>
      <c r="C15" s="27"/>
      <c r="D15" s="27"/>
      <c r="E15" s="27"/>
      <c r="F15" s="27"/>
      <c r="G15" s="27"/>
      <c r="H15" s="27"/>
      <c r="I15" s="27"/>
      <c r="J15" s="27"/>
      <c r="K15" s="27"/>
    </row>
    <row r="16" spans="2:11" ht="28.5" customHeight="1" x14ac:dyDescent="0.25">
      <c r="B16" s="383" t="str">
        <f>IF('Claim Checklist'!$C$3=hidden_lists!$A$1,"-----Select grant type on Claim Checklist tab first!-----",'Claim Checklist'!$C$3)</f>
        <v>-----Select grant type on Claim Checklist tab first!-----</v>
      </c>
      <c r="C16" s="383"/>
      <c r="D16" s="383"/>
      <c r="E16" s="383"/>
      <c r="F16" s="383"/>
      <c r="G16" s="383"/>
      <c r="H16" s="27"/>
      <c r="I16" s="27"/>
      <c r="J16" s="27"/>
      <c r="K16" s="27"/>
    </row>
    <row r="17" spans="2:11" ht="4.5" customHeight="1" x14ac:dyDescent="0.25">
      <c r="E17" s="32"/>
      <c r="F17" s="32"/>
      <c r="G17" s="32"/>
      <c r="H17" s="27"/>
      <c r="I17" s="27"/>
      <c r="J17" s="27"/>
      <c r="K17" s="27"/>
    </row>
    <row r="18" spans="2:11" ht="39.75" customHeight="1" x14ac:dyDescent="0.25">
      <c r="B18" s="380" t="str">
        <f>"In accordance with the above Letter of Offer under which this "&amp;B16&amp;" was approved for the above-mentioned Company, I/we hereby apply for a grant amount given below."</f>
        <v>In accordance with the above Letter of Offer under which this -----Select grant type on Claim Checklist tab first!----- was approved for the above-mentioned Company, I/we hereby apply for a grant amount given below.</v>
      </c>
      <c r="C18" s="380"/>
      <c r="D18" s="381"/>
      <c r="E18" s="381"/>
      <c r="F18" s="381"/>
      <c r="G18" s="381"/>
      <c r="H18" s="27"/>
      <c r="I18" s="27"/>
      <c r="J18" s="27"/>
      <c r="K18" s="27"/>
    </row>
    <row r="19" spans="2:11" ht="55.5" customHeight="1" x14ac:dyDescent="0.25">
      <c r="B19" s="382" t="s">
        <v>1099</v>
      </c>
      <c r="C19" s="382"/>
      <c r="D19" s="382"/>
      <c r="E19" s="382"/>
      <c r="F19" s="382"/>
      <c r="G19" s="265" t="s">
        <v>78</v>
      </c>
      <c r="H19" s="27"/>
      <c r="I19" s="27"/>
      <c r="J19" s="27"/>
      <c r="K19" s="27"/>
    </row>
    <row r="20" spans="2:11" ht="7.5" customHeight="1" x14ac:dyDescent="0.25">
      <c r="B20" s="33"/>
      <c r="C20" s="33"/>
      <c r="D20" s="33"/>
      <c r="E20" s="33"/>
      <c r="F20" s="33"/>
      <c r="G20" s="33"/>
      <c r="H20" s="27"/>
      <c r="I20" s="27"/>
      <c r="J20" s="27"/>
      <c r="K20" s="27"/>
    </row>
    <row r="21" spans="2:11" s="35" customFormat="1" ht="21.75" customHeight="1" thickBot="1" x14ac:dyDescent="0.25">
      <c r="B21" s="34" t="s">
        <v>1100</v>
      </c>
      <c r="F21" s="36"/>
      <c r="G21" s="174" t="s">
        <v>1101</v>
      </c>
      <c r="H21" s="202"/>
      <c r="I21" s="202"/>
      <c r="J21" s="202"/>
      <c r="K21" s="202"/>
    </row>
    <row r="22" spans="2:11" s="35" customFormat="1" ht="6.75" customHeight="1" x14ac:dyDescent="0.2">
      <c r="B22" s="37"/>
      <c r="C22" s="38"/>
      <c r="D22" s="39"/>
      <c r="E22" s="40"/>
      <c r="F22" s="41"/>
      <c r="G22" s="42"/>
      <c r="H22" s="202"/>
      <c r="I22" s="202"/>
      <c r="J22" s="202"/>
      <c r="K22" s="202"/>
    </row>
    <row r="23" spans="2:11" s="35" customFormat="1" ht="25.5" x14ac:dyDescent="0.25">
      <c r="B23" s="43" t="s">
        <v>1102</v>
      </c>
      <c r="C23" s="281" t="s">
        <v>1103</v>
      </c>
      <c r="D23" s="281" t="s">
        <v>246</v>
      </c>
      <c r="E23" s="281" t="s">
        <v>348</v>
      </c>
      <c r="F23" s="281" t="s">
        <v>1104</v>
      </c>
      <c r="G23" s="45" t="s">
        <v>1105</v>
      </c>
      <c r="H23" s="202"/>
      <c r="I23" s="202"/>
      <c r="J23" s="202"/>
      <c r="K23" s="202"/>
    </row>
    <row r="24" spans="2:11" s="35" customFormat="1" ht="15" customHeight="1" x14ac:dyDescent="0.25">
      <c r="B24" s="46">
        <f>'1. Salaries'!K10</f>
        <v>0</v>
      </c>
      <c r="C24" s="47">
        <f>'2. Fees'!I8</f>
        <v>0</v>
      </c>
      <c r="D24" s="47">
        <f>'3. Contractual Research'!I8</f>
        <v>0</v>
      </c>
      <c r="E24" s="47">
        <f>'4. Clinical Trials'!I8</f>
        <v>0</v>
      </c>
      <c r="F24" s="47">
        <f>'5. Certification'!G8</f>
        <v>0</v>
      </c>
      <c r="G24" s="48">
        <f>'6. Patenting'!J8</f>
        <v>0</v>
      </c>
      <c r="H24" s="202"/>
      <c r="I24" s="202"/>
      <c r="J24" s="202"/>
      <c r="K24" s="202"/>
    </row>
    <row r="25" spans="2:11" s="35" customFormat="1" ht="6.75" customHeight="1" x14ac:dyDescent="0.2">
      <c r="B25" s="276"/>
      <c r="C25" s="282"/>
      <c r="D25" s="283"/>
      <c r="E25" s="284"/>
      <c r="F25" s="285"/>
      <c r="G25" s="50"/>
      <c r="H25" s="202"/>
      <c r="I25" s="202"/>
      <c r="J25" s="202"/>
      <c r="K25" s="202"/>
    </row>
    <row r="26" spans="2:11" s="35" customFormat="1" ht="15" customHeight="1" x14ac:dyDescent="0.25">
      <c r="B26" s="43" t="s">
        <v>1733</v>
      </c>
      <c r="C26" s="281" t="s">
        <v>1106</v>
      </c>
      <c r="D26" s="281" t="s">
        <v>1107</v>
      </c>
      <c r="E26" s="280"/>
      <c r="F26" s="289" t="s">
        <v>1124</v>
      </c>
      <c r="G26" s="286"/>
      <c r="H26" s="202"/>
      <c r="I26" s="202"/>
      <c r="J26" s="202"/>
      <c r="K26" s="202"/>
    </row>
    <row r="27" spans="2:11" s="35" customFormat="1" ht="15" customHeight="1" x14ac:dyDescent="0.25">
      <c r="B27" s="46">
        <f>IF('Claim Checklist'!C13&lt;hidden_lists!G4,'8. Materials¦Equipment Rental'!G10,IF('Claim Checklist'!C15&lt;&gt;hidden_lists!A12,'8. Materials¦Equipment Rental'!G10,0))</f>
        <v>0</v>
      </c>
      <c r="C27" s="47">
        <f>'9. Travel'!O6</f>
        <v>0</v>
      </c>
      <c r="D27" s="290">
        <f>IF('Claim Checklist'!C3=hidden_lists!A5,IF('Claim Checklist'!C15=hidden_lists!A11,'1. Salaries'!K10*0.3,IF('Claim Checklist'!C15=hidden_lists!A12,(SUM(B24:G24))*0.2,IF('Claim Checklist'!C15=hidden_lists!A13,'10. Defined Overheads'!G10,0))),IF('Claim Checklist'!C15=hidden_lists!A11,'1. Salaries'!K10*0.3,IF('Claim Checklist'!C15=hidden_lists!A12,(SUM(B24:G24)+B27+B32)*0.2,IF('Claim Checklist'!C15=hidden_lists!A13,'10. Defined Overheads'!G10,0))))</f>
        <v>0</v>
      </c>
      <c r="E27" s="280"/>
      <c r="F27" s="279">
        <v>0</v>
      </c>
      <c r="G27" s="286"/>
      <c r="H27" s="31" t="str">
        <f>IF(F27="","&lt;-- (as per your Letter of Offer)","")</f>
        <v/>
      </c>
      <c r="I27" s="202"/>
      <c r="J27" s="202"/>
      <c r="K27" s="202"/>
    </row>
    <row r="28" spans="2:11" s="35" customFormat="1" ht="6.75" customHeight="1" x14ac:dyDescent="0.2">
      <c r="B28" s="49"/>
      <c r="C28" s="282"/>
      <c r="D28" s="283"/>
      <c r="E28" s="284"/>
      <c r="F28" s="285"/>
      <c r="G28" s="50"/>
      <c r="H28" s="202"/>
      <c r="I28" s="202"/>
      <c r="J28" s="202"/>
      <c r="K28" s="202"/>
    </row>
    <row r="29" spans="2:11" ht="15" customHeight="1" x14ac:dyDescent="0.25">
      <c r="B29" s="51" t="s">
        <v>1119</v>
      </c>
      <c r="C29" s="271"/>
      <c r="D29" s="47">
        <f>SUM(B24:G24)+SUM(B27:D27)</f>
        <v>0</v>
      </c>
      <c r="E29" s="287"/>
      <c r="F29" s="288" t="s">
        <v>1120</v>
      </c>
      <c r="G29" s="48">
        <f>$D$29*$F$27</f>
        <v>0</v>
      </c>
      <c r="H29" s="178" t="str">
        <f>IF($G$29&lt;&gt;0,"","&lt;-- If this cell is unexpectedly blank, make sure you entered the correct Revenue Grant Rate from your Letter of Offer!")</f>
        <v>&lt;-- If this cell is unexpectedly blank, make sure you entered the correct Revenue Grant Rate from your Letter of Offer!</v>
      </c>
      <c r="I29" s="27"/>
      <c r="J29" s="27"/>
      <c r="K29" s="27"/>
    </row>
    <row r="30" spans="2:11" ht="6.75" customHeight="1" x14ac:dyDescent="0.25">
      <c r="B30" s="273"/>
      <c r="C30" s="271"/>
      <c r="D30" s="274"/>
      <c r="E30" s="287"/>
      <c r="F30" s="271"/>
      <c r="G30" s="275"/>
      <c r="H30" s="27"/>
      <c r="I30" s="27"/>
      <c r="J30" s="27"/>
      <c r="K30" s="27"/>
    </row>
    <row r="31" spans="2:11" ht="15" customHeight="1" x14ac:dyDescent="0.25">
      <c r="B31" s="277" t="s">
        <v>1326</v>
      </c>
      <c r="C31" s="278"/>
      <c r="D31" s="289" t="s">
        <v>1327</v>
      </c>
      <c r="E31" s="271"/>
      <c r="F31" s="271"/>
      <c r="G31" s="272"/>
      <c r="H31" s="27"/>
      <c r="I31" s="27"/>
      <c r="J31" s="27"/>
      <c r="K31" s="27"/>
    </row>
    <row r="32" spans="2:11" ht="15" customHeight="1" x14ac:dyDescent="0.25">
      <c r="B32" s="46">
        <f>'7. DTIF or DPI Capital'!L8</f>
        <v>0</v>
      </c>
      <c r="C32" s="271"/>
      <c r="D32" s="279">
        <v>0</v>
      </c>
      <c r="E32" s="287"/>
      <c r="F32" s="288" t="s">
        <v>1121</v>
      </c>
      <c r="G32" s="48">
        <f>$B$32*$D$32</f>
        <v>0</v>
      </c>
      <c r="H32" s="178" t="str">
        <f>IF($G$32&lt;&gt;0,"","&lt;-- DTIF Capital (i.e. /RF) or DPI Grants only!  If this cell is unexpectedly blank, make sure you entered the correct Capital grant rate from your Letter of Offer!")</f>
        <v>&lt;-- DTIF Capital (i.e. /RF) or DPI Grants only!  If this cell is unexpectedly blank, make sure you entered the correct Capital grant rate from your Letter of Offer!</v>
      </c>
      <c r="I32" s="27"/>
      <c r="J32" s="27"/>
      <c r="K32" s="27"/>
    </row>
    <row r="33" spans="2:11" ht="6.75" customHeight="1" thickBot="1" x14ac:dyDescent="0.3">
      <c r="B33" s="52"/>
      <c r="C33" s="53"/>
      <c r="D33" s="53"/>
      <c r="E33" s="53"/>
      <c r="F33" s="53"/>
      <c r="G33" s="54"/>
      <c r="H33" s="27"/>
      <c r="I33" s="27"/>
      <c r="J33" s="27"/>
      <c r="K33" s="27"/>
    </row>
    <row r="34" spans="2:11" ht="7.5" customHeight="1" x14ac:dyDescent="0.25">
      <c r="B34" s="27"/>
      <c r="C34" s="27"/>
      <c r="D34" s="27"/>
      <c r="E34" s="27"/>
      <c r="F34" s="27"/>
      <c r="G34" s="27"/>
      <c r="H34" s="27"/>
      <c r="I34" s="27"/>
      <c r="J34" s="27"/>
      <c r="K34" s="27"/>
    </row>
    <row r="35" spans="2:11" ht="40.5" customHeight="1" x14ac:dyDescent="0.25">
      <c r="B35" s="374" t="s">
        <v>1108</v>
      </c>
      <c r="C35" s="374"/>
      <c r="D35" s="374"/>
      <c r="E35" s="374"/>
      <c r="F35" s="375"/>
      <c r="G35" s="265" t="s">
        <v>78</v>
      </c>
      <c r="H35" s="27"/>
      <c r="I35" s="27"/>
      <c r="J35" s="27"/>
      <c r="K35" s="27"/>
    </row>
    <row r="36" spans="2:11" ht="30" customHeight="1" x14ac:dyDescent="0.25">
      <c r="B36" s="367" t="s">
        <v>1109</v>
      </c>
      <c r="C36" s="367"/>
      <c r="D36" s="367"/>
      <c r="E36" s="367"/>
      <c r="F36" s="367"/>
      <c r="G36" s="367"/>
      <c r="H36" s="27"/>
      <c r="I36" s="27"/>
      <c r="J36" s="27"/>
      <c r="K36" s="27"/>
    </row>
    <row r="37" spans="2:11" ht="17.25" customHeight="1" x14ac:dyDescent="0.25">
      <c r="B37" s="367" t="s">
        <v>1110</v>
      </c>
      <c r="C37" s="367"/>
      <c r="D37" s="367"/>
      <c r="E37" s="367"/>
      <c r="F37" s="367"/>
      <c r="G37" s="367"/>
      <c r="H37" s="27"/>
      <c r="I37" s="27"/>
      <c r="J37" s="27"/>
      <c r="K37" s="27"/>
    </row>
    <row r="38" spans="2:11" ht="14.25" customHeight="1" x14ac:dyDescent="0.25">
      <c r="B38" s="367" t="s">
        <v>1111</v>
      </c>
      <c r="C38" s="367"/>
      <c r="D38" s="367"/>
      <c r="E38" s="367"/>
      <c r="F38" s="367"/>
      <c r="G38" s="367"/>
      <c r="H38" s="27"/>
      <c r="I38" s="27"/>
      <c r="J38" s="27"/>
      <c r="K38" s="27"/>
    </row>
    <row r="39" spans="2:11" ht="47.25" customHeight="1" x14ac:dyDescent="0.25">
      <c r="B39" s="372" t="s">
        <v>1112</v>
      </c>
      <c r="C39" s="372"/>
      <c r="D39" s="372"/>
      <c r="E39" s="372"/>
      <c r="F39" s="372"/>
      <c r="G39" s="265" t="s">
        <v>78</v>
      </c>
      <c r="H39" s="27"/>
      <c r="I39" s="27"/>
      <c r="J39" s="27"/>
      <c r="K39" s="27"/>
    </row>
    <row r="40" spans="2:11" ht="56.25" customHeight="1" x14ac:dyDescent="0.25">
      <c r="B40" s="373" t="s">
        <v>1113</v>
      </c>
      <c r="C40" s="373"/>
      <c r="D40" s="373"/>
      <c r="E40" s="373"/>
      <c r="F40" s="373"/>
      <c r="G40" s="265" t="s">
        <v>78</v>
      </c>
      <c r="H40" s="27"/>
      <c r="I40" s="27"/>
      <c r="J40" s="27"/>
      <c r="K40" s="27"/>
    </row>
    <row r="41" spans="2:11" ht="7.5" customHeight="1" x14ac:dyDescent="0.25">
      <c r="B41" s="44"/>
      <c r="C41" s="44"/>
      <c r="D41" s="44"/>
      <c r="E41" s="44"/>
      <c r="F41" s="44"/>
      <c r="G41" s="44"/>
      <c r="H41" s="27"/>
      <c r="I41" s="27"/>
      <c r="J41" s="27"/>
      <c r="K41" s="27"/>
    </row>
    <row r="42" spans="2:11" ht="15" customHeight="1" x14ac:dyDescent="0.25">
      <c r="B42" s="366" t="s">
        <v>1114</v>
      </c>
      <c r="C42" s="366"/>
      <c r="D42" s="366"/>
      <c r="E42" s="366"/>
      <c r="F42" s="366"/>
      <c r="G42" s="366"/>
      <c r="H42" s="27"/>
      <c r="I42" s="27"/>
      <c r="J42" s="27"/>
      <c r="K42" s="27"/>
    </row>
    <row r="43" spans="2:11" s="35" customFormat="1" ht="39.75" customHeight="1" x14ac:dyDescent="0.25">
      <c r="B43" s="370" t="str">
        <f>IF(AND($G$19="Yes", $G$39="Yes", $G$40="Yes",'Claim Checklist'!$C$7&lt;&gt;"",'Claim Checklist'!$C$11&lt;&gt;"",'Claim Checklist'!$C$17&lt;&gt;"",'Claim Checklist'!$C$19&lt;&gt;"",'Claim Checklist'!$C$21&lt;&gt;"",'Claim Checklist'!$C$23&lt;&gt;"",'Claim Checklist'!$C$25&lt;&gt;hidden_lists!$F$1,'Claim Checklist'!$C$30&lt;&gt;"",'Claim Checklist'!$C$32&lt;&gt;"",'Claim Checklist'!$C$34&lt;&gt;"",$F$27&lt;&gt;"",$D$12&lt;&gt;"",$D$10&lt;&gt;"the 'Company' as defined in your Letter of Offer"),hidden_lists!$F$14,hidden_lists!$F$15)</f>
        <v>1.  Print Name &amp; Title: (confirm Yes above to reveal)</v>
      </c>
      <c r="C43" s="371"/>
      <c r="D43" s="377"/>
      <c r="E43" s="377"/>
      <c r="F43" s="377"/>
      <c r="G43" s="377"/>
      <c r="H43" s="178" t="str">
        <f>IF($B$43&lt;&gt;hidden_lists!F14,hidden_lists!F16,"")</f>
        <v>&lt;-- if these cells have not cleared, check the grey fields above and the 'Claim Checklist' tab to ensure you have completed all required fields!</v>
      </c>
      <c r="I43" s="202"/>
      <c r="J43" s="202"/>
      <c r="K43" s="202"/>
    </row>
    <row r="44" spans="2:11" ht="38.25" customHeight="1" x14ac:dyDescent="0.25">
      <c r="B44" s="370" t="str">
        <f>IF(AND($G$19="Yes", $G$39="Yes", $G$40="Yes",'Claim Checklist'!$C$7&lt;&gt;"",'Claim Checklist'!$C$11&lt;&gt;"",'Claim Checklist'!$C$17&lt;&gt;"",'Claim Checklist'!$C$19&lt;&gt;"",'Claim Checklist'!$C$21&lt;&gt;"",'Claim Checklist'!$C$23&lt;&gt;"",'Claim Checklist'!$C$25&lt;&gt;hidden_lists!$F$1,'Claim Checklist'!$C$30&lt;&gt;"",'Claim Checklist'!$C$32&lt;&gt;"",'Claim Checklist'!$C$34&lt;&gt;"",$F$27&lt;&gt;"",$D$12&lt;&gt;"",$D$10&lt;&gt;"the 'Company' as defined in your Letter of Offer"),hidden_lists!$F$17,hidden_lists!$F$18)</f>
        <v>2.  Print Name &amp; Title: (confirm Yes above to reveal)</v>
      </c>
      <c r="C44" s="371"/>
      <c r="D44" s="378"/>
      <c r="E44" s="378"/>
      <c r="F44" s="378"/>
      <c r="G44" s="378"/>
      <c r="H44" s="176" t="str">
        <f>IF($B$43&lt;&gt;hidden_lists!F14,"&lt;--","")</f>
        <v>&lt;--</v>
      </c>
      <c r="I44" s="27"/>
      <c r="J44" s="27"/>
      <c r="K44" s="27"/>
    </row>
    <row r="45" spans="2:11" ht="6" customHeight="1" x14ac:dyDescent="0.25">
      <c r="B45" s="56"/>
      <c r="C45" s="56"/>
      <c r="D45" s="55"/>
      <c r="E45" s="56"/>
      <c r="F45" s="56"/>
      <c r="G45" s="56"/>
      <c r="H45" s="176"/>
      <c r="I45" s="27"/>
      <c r="J45" s="27"/>
      <c r="K45" s="27"/>
    </row>
    <row r="46" spans="2:11" ht="16.5" customHeight="1" x14ac:dyDescent="0.25">
      <c r="B46" s="55" t="s">
        <v>1115</v>
      </c>
      <c r="C46" s="55"/>
      <c r="D46" s="202"/>
      <c r="E46" s="202"/>
      <c r="F46" s="55" t="s">
        <v>1116</v>
      </c>
      <c r="G46" s="56"/>
      <c r="H46" s="176"/>
      <c r="I46" s="27"/>
      <c r="J46" s="27"/>
      <c r="K46" s="27"/>
    </row>
    <row r="47" spans="2:11" ht="12.75" customHeight="1" x14ac:dyDescent="0.25">
      <c r="B47" s="368"/>
      <c r="C47" s="368"/>
      <c r="D47" s="363"/>
      <c r="E47" s="202"/>
      <c r="F47" s="364"/>
      <c r="G47" s="364"/>
      <c r="H47" s="176" t="str">
        <f>IF($B$43&lt;&gt;hidden_lists!F14,"&lt;--","")</f>
        <v>&lt;--</v>
      </c>
      <c r="I47" s="27"/>
      <c r="J47" s="27"/>
      <c r="K47" s="27"/>
    </row>
    <row r="48" spans="2:11" ht="12.95" customHeight="1" x14ac:dyDescent="0.25">
      <c r="B48" s="369"/>
      <c r="C48" s="369"/>
      <c r="D48" s="363"/>
      <c r="E48" s="202"/>
      <c r="F48" s="365"/>
      <c r="G48" s="365"/>
      <c r="H48" s="27"/>
      <c r="I48" s="27"/>
      <c r="J48" s="27"/>
      <c r="K48" s="27"/>
    </row>
    <row r="49" spans="2:11" x14ac:dyDescent="0.25">
      <c r="B49" s="182" t="s">
        <v>1117</v>
      </c>
      <c r="C49" s="56"/>
      <c r="D49" s="202"/>
      <c r="E49" s="56"/>
      <c r="G49" s="183" t="s">
        <v>1117</v>
      </c>
      <c r="H49" s="27"/>
      <c r="I49" s="27"/>
      <c r="J49" s="27"/>
      <c r="K49" s="27"/>
    </row>
  </sheetData>
  <sheetProtection algorithmName="SHA-512" hashValue="8v6BPCdjg6jIKVBKCwjkEkpa9RrZ+8Ck5igDjqckDQG3ycU5fewpGXjgOBt0JfbUXgOOQLA0i/4sS2aJ8PjqhQ==" saltValue="OIFJeIfu1uyYzYaA3eEQfw==" spinCount="100000" sheet="1" selectLockedCells="1"/>
  <protectedRanges>
    <protectedRange sqref="B35:C41 E35:F41" name="Range3_1"/>
    <protectedRange sqref="C23:D23 B18:C20 E18:F20 B26:D26" name="Range1_1"/>
    <protectedRange sqref="E42:F42 B42:C42" name="Range3_1_1_1"/>
  </protectedRanges>
  <mergeCells count="21">
    <mergeCell ref="B35:F35"/>
    <mergeCell ref="B2:G2"/>
    <mergeCell ref="D43:G43"/>
    <mergeCell ref="D44:G44"/>
    <mergeCell ref="D8:E8"/>
    <mergeCell ref="B18:G18"/>
    <mergeCell ref="B36:G36"/>
    <mergeCell ref="B37:G37"/>
    <mergeCell ref="B19:F19"/>
    <mergeCell ref="B16:G16"/>
    <mergeCell ref="D10:G10"/>
    <mergeCell ref="D14:E14"/>
    <mergeCell ref="D47:D48"/>
    <mergeCell ref="F47:G48"/>
    <mergeCell ref="B42:G42"/>
    <mergeCell ref="B38:G38"/>
    <mergeCell ref="B47:C48"/>
    <mergeCell ref="B43:C43"/>
    <mergeCell ref="B39:F39"/>
    <mergeCell ref="B40:F40"/>
    <mergeCell ref="B44:C44"/>
  </mergeCells>
  <conditionalFormatting sqref="G19">
    <cfRule type="containsText" dxfId="13" priority="5" operator="containsText" text="&quot;No&quot;">
      <formula>NOT(ISERROR(SEARCH("""No""",G19)))</formula>
    </cfRule>
    <cfRule type="containsText" dxfId="12" priority="6" operator="containsText" text="Yes">
      <formula>NOT(ISERROR(SEARCH("Yes",G19)))</formula>
    </cfRule>
    <cfRule type="containsText" dxfId="11" priority="7" operator="containsText" text="No">
      <formula>NOT(ISERROR(SEARCH("No",G19)))</formula>
    </cfRule>
    <cfRule type="containsText" dxfId="10" priority="8" operator="containsText" text="Yes">
      <formula>NOT(ISERROR(SEARCH("Yes",G19)))</formula>
    </cfRule>
  </conditionalFormatting>
  <conditionalFormatting sqref="G35">
    <cfRule type="containsText" dxfId="9" priority="1" operator="containsText" text="&quot;No&quot;">
      <formula>NOT(ISERROR(SEARCH("""No""",G35)))</formula>
    </cfRule>
    <cfRule type="containsText" dxfId="8" priority="2" operator="containsText" text="Yes">
      <formula>NOT(ISERROR(SEARCH("Yes",G35)))</formula>
    </cfRule>
    <cfRule type="containsText" dxfId="7" priority="3" operator="containsText" text="No">
      <formula>NOT(ISERROR(SEARCH("No",G35)))</formula>
    </cfRule>
    <cfRule type="containsText" dxfId="6" priority="4" operator="containsText" text="Yes">
      <formula>NOT(ISERROR(SEARCH("Yes",G35)))</formula>
    </cfRule>
  </conditionalFormatting>
  <conditionalFormatting sqref="G39">
    <cfRule type="containsText" dxfId="5" priority="17" operator="containsText" text="No">
      <formula>NOT(ISERROR(SEARCH("No",G39)))</formula>
    </cfRule>
    <cfRule type="containsText" dxfId="4" priority="18" operator="containsText" text="Yes">
      <formula>NOT(ISERROR(SEARCH("Yes",G39)))</formula>
    </cfRule>
  </conditionalFormatting>
  <conditionalFormatting sqref="G39:G40">
    <cfRule type="containsText" dxfId="3" priority="11" operator="containsText" text="&quot;No&quot;">
      <formula>NOT(ISERROR(SEARCH("""No""",G39)))</formula>
    </cfRule>
    <cfRule type="containsText" dxfId="2" priority="14" operator="containsText" text="Yes">
      <formula>NOT(ISERROR(SEARCH("Yes",G39)))</formula>
    </cfRule>
  </conditionalFormatting>
  <conditionalFormatting sqref="G40">
    <cfRule type="containsText" dxfId="1" priority="12" operator="containsText" text="Yes">
      <formula>NOT(ISERROR(SEARCH("Yes",G40)))</formula>
    </cfRule>
    <cfRule type="containsText" dxfId="0" priority="13" operator="containsText" text="No">
      <formula>NOT(ISERROR(SEARCH("No",G40)))</formula>
    </cfRule>
  </conditionalFormatting>
  <dataValidations count="2">
    <dataValidation type="list" allowBlank="1" showInputMessage="1" showErrorMessage="1" sqref="G39:G40 G19 G35" xr:uid="{69B776A9-119B-480F-B894-81607C2223AA}">
      <formula1>"Please confirm…,Yes,No"</formula1>
    </dataValidation>
    <dataValidation type="decimal" operator="greaterThanOrEqual" allowBlank="1" showInputMessage="1" showErrorMessage="1" errorTitle="Invalid entry" error="Must be a number!" sqref="F27 D32" xr:uid="{FDB821F2-1F6B-411A-ADB4-5F25FAA9A7B7}">
      <formula1>0</formula1>
    </dataValidation>
  </dataValidations>
  <hyperlinks>
    <hyperlink ref="B40" r:id="rId1" display="https://www.enterprise-ireland.com/en/Legal/GDPR/" xr:uid="{ACE9C221-B2DF-48F7-954C-23D4A20401EC}"/>
  </hyperlinks>
  <pageMargins left="0.70866141732283472" right="0.70866141732283472" top="0.59055118110236227" bottom="0.59055118110236227" header="0.31496062992125984" footer="0.31496062992125984"/>
  <pageSetup paperSize="9" scale="90" orientation="portrait" r:id="rId2"/>
  <extLst>
    <ext xmlns:x14="http://schemas.microsoft.com/office/spreadsheetml/2009/9/main" uri="{78C0D931-6437-407d-A8EE-F0AAD7539E65}">
      <x14:conditionalFormattings>
        <x14:conditionalFormatting xmlns:xm="http://schemas.microsoft.com/office/excel/2006/main">
          <x14:cfRule type="expression" priority="127" id="{4F11A85B-2649-4BF6-90F7-A6E9003286E4}">
            <xm:f>$B$16=hidden_lists!$A$8</xm:f>
            <x14:dxf>
              <font>
                <color theme="0"/>
              </font>
              <fill>
                <patternFill>
                  <bgColor rgb="FFFF0000"/>
                </patternFill>
              </fill>
            </x14:dxf>
          </x14:cfRule>
          <xm:sqref>B2:G2</xm:sqref>
        </x14:conditionalFormatting>
        <x14:conditionalFormatting xmlns:xm="http://schemas.microsoft.com/office/excel/2006/main">
          <x14:cfRule type="expression" priority="121" id="{D3EE7672-12B8-4549-B0FA-12272AB6B07F}">
            <xm:f>$B$16=hidden_lists!$A$8</xm:f>
            <x14:dxf>
              <fill>
                <patternFill patternType="darkUp"/>
              </fill>
            </x14:dxf>
          </x14:cfRule>
          <xm:sqref>D12 D14 F14:G14 B16:G16 B21:G25 B26:D27 F27 B28:G30 B31 E31:G32 B32:D32 B33:G34</xm:sqref>
        </x14:conditionalFormatting>
        <x14:conditionalFormatting xmlns:xm="http://schemas.microsoft.com/office/excel/2006/main">
          <x14:cfRule type="expression" priority="147" id="{00000000-000E-0000-0900-000009000000}">
            <xm:f>OR($D$10="the 'Company' as defined in your Letter of Offer", $G$19&lt;&gt;"Yes", $F$27="", $G$35&lt;&gt;"Yes", $G$39&lt;&gt;"Yes", $G$40&lt;&gt;"Yes", 'Claim Checklist'!$C$7="", 'Claim Checklist'!$C$11="", 'Claim Checklist'!$C$13="", 'Claim Checklist'!$C$17="", 'Claim Checklist'!$C$19="", 'Claim Checklist'!$C$21="", 'Claim Checklist'!$C$23="", 'Claim Checklist'!$C$30="", 'Claim Checklist'!$C$32="", 'Claim Checklist'!$C$34="", 'Claim Checklist'!$C$25=hidden_lists!$F$1, 'Claim Checklist'!$E$38="Please confirm…", 'Claim Checklist'!$E$38="No", 'Claim Checklist'!$E$39="Please confirm…", 'Claim Checklist'!$E$39="No", 'Claim Checklist'!$E$40="Please confirm…", 'Claim Checklist'!$E$40="No", 'Claim Checklist'!$E$44="Please confirm…", 'Claim Checklist'!$E$44="No", 'Claim Checklist'!$E$47="Please confirm…", 'Claim Checklist'!$E$47="No", 'Claim Checklist'!$E$50="Please confirm…", 'Claim Checklist'!$E$50="No")</xm:f>
            <x14:dxf>
              <fill>
                <patternFill patternType="darkGray"/>
              </fill>
            </x14:dxf>
          </x14:cfRule>
          <xm:sqref>D43:G44 B47:C48 F47:G48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D6BF6-93EB-4AFC-8626-45CD0D60B44B}">
  <sheetPr>
    <tabColor rgb="FFFF0000"/>
  </sheetPr>
  <dimension ref="B1:Q38"/>
  <sheetViews>
    <sheetView showGridLines="0" showRowColHeaders="0" tabSelected="1" zoomScaleNormal="100" workbookViewId="0">
      <selection activeCell="D2" sqref="D2:E2"/>
    </sheetView>
  </sheetViews>
  <sheetFormatPr defaultColWidth="9.140625" defaultRowHeight="15" x14ac:dyDescent="0.25"/>
  <cols>
    <col min="1" max="1" width="1.7109375" style="26" customWidth="1"/>
    <col min="2" max="6" width="9.140625" style="26"/>
    <col min="7" max="8" width="9.140625" style="26" customWidth="1"/>
    <col min="9" max="14" width="9.140625" style="26"/>
    <col min="15" max="15" width="10.5703125" style="26" customWidth="1"/>
    <col min="16" max="16" width="10" style="26" customWidth="1"/>
    <col min="17" max="17" width="9.85546875" style="26" customWidth="1"/>
    <col min="18" max="16384" width="9.140625" style="26"/>
  </cols>
  <sheetData>
    <row r="1" spans="2:17" ht="30" customHeight="1" thickBot="1" x14ac:dyDescent="0.35">
      <c r="B1" s="80" t="s">
        <v>37</v>
      </c>
      <c r="C1" s="81"/>
      <c r="D1" s="82"/>
      <c r="E1" s="83"/>
      <c r="F1" s="83"/>
      <c r="G1" s="83"/>
      <c r="H1" s="80"/>
      <c r="I1" s="83"/>
      <c r="J1" s="83"/>
      <c r="K1" s="83"/>
      <c r="L1" s="83"/>
      <c r="M1" s="83"/>
      <c r="N1" s="83"/>
      <c r="O1" s="83"/>
    </row>
    <row r="2" spans="2:17" s="84" customFormat="1" ht="30" customHeight="1" thickBot="1" x14ac:dyDescent="0.3">
      <c r="B2" s="299" t="s">
        <v>38</v>
      </c>
      <c r="C2" s="299"/>
      <c r="D2" s="300">
        <v>45867</v>
      </c>
      <c r="E2" s="301"/>
      <c r="F2" s="85"/>
      <c r="G2" s="305" t="s">
        <v>39</v>
      </c>
      <c r="H2" s="305"/>
      <c r="I2" s="305"/>
      <c r="J2" s="305"/>
      <c r="K2" s="86"/>
      <c r="L2" s="86"/>
      <c r="M2" s="86"/>
      <c r="N2" s="86"/>
      <c r="O2" s="86"/>
    </row>
    <row r="3" spans="2:17" ht="9.9499999999999993" customHeight="1" x14ac:dyDescent="0.3">
      <c r="B3" s="80"/>
      <c r="C3" s="81"/>
      <c r="D3" s="82"/>
      <c r="E3" s="83"/>
      <c r="F3" s="83"/>
      <c r="G3" s="83"/>
      <c r="H3" s="83"/>
      <c r="I3" s="83"/>
      <c r="J3" s="83"/>
      <c r="K3" s="83"/>
      <c r="L3" s="83"/>
      <c r="M3" s="83"/>
      <c r="N3" s="83"/>
      <c r="O3" s="83"/>
    </row>
    <row r="4" spans="2:17" s="87" customFormat="1" ht="29.25" customHeight="1" x14ac:dyDescent="0.2">
      <c r="B4" s="306" t="s">
        <v>40</v>
      </c>
      <c r="C4" s="306"/>
      <c r="D4" s="306"/>
      <c r="E4" s="306"/>
      <c r="F4" s="306"/>
      <c r="G4" s="306"/>
      <c r="H4" s="306"/>
      <c r="I4" s="306"/>
      <c r="J4" s="306"/>
      <c r="K4" s="306"/>
      <c r="L4" s="306"/>
      <c r="M4" s="306"/>
      <c r="N4" s="306"/>
      <c r="O4" s="306"/>
    </row>
    <row r="5" spans="2:17" s="87" customFormat="1" ht="6" customHeight="1" x14ac:dyDescent="0.2">
      <c r="B5" s="294"/>
      <c r="C5" s="294"/>
      <c r="D5" s="294"/>
      <c r="E5" s="294"/>
      <c r="F5" s="294"/>
      <c r="G5" s="294"/>
      <c r="H5" s="294"/>
      <c r="I5" s="294"/>
      <c r="J5" s="294"/>
      <c r="K5" s="294"/>
      <c r="L5" s="294"/>
      <c r="M5" s="294"/>
      <c r="N5" s="294"/>
      <c r="O5" s="294"/>
    </row>
    <row r="6" spans="2:17" s="296" customFormat="1" ht="58.5" customHeight="1" x14ac:dyDescent="0.25">
      <c r="B6" s="308" t="s">
        <v>1730</v>
      </c>
      <c r="C6" s="308"/>
      <c r="D6" s="308"/>
      <c r="E6" s="308"/>
      <c r="F6" s="308"/>
      <c r="G6" s="308"/>
      <c r="H6" s="308"/>
      <c r="I6" s="308"/>
      <c r="J6" s="308"/>
      <c r="K6" s="308"/>
      <c r="L6" s="308"/>
      <c r="M6" s="308"/>
      <c r="N6" s="308"/>
      <c r="O6" s="308"/>
    </row>
    <row r="7" spans="2:17" s="87" customFormat="1" ht="16.5" customHeight="1" x14ac:dyDescent="0.25">
      <c r="B7" s="179" t="s">
        <v>41</v>
      </c>
      <c r="C7" s="88"/>
      <c r="D7" s="88"/>
      <c r="E7" s="89"/>
      <c r="F7" s="89"/>
      <c r="G7" s="90"/>
      <c r="H7" s="90"/>
      <c r="I7" s="90"/>
      <c r="J7" s="90"/>
      <c r="K7" s="90"/>
      <c r="L7" s="90"/>
      <c r="M7" s="90"/>
      <c r="N7" s="90"/>
      <c r="O7" s="90"/>
    </row>
    <row r="8" spans="2:17" s="87" customFormat="1" ht="6.75" customHeight="1" x14ac:dyDescent="0.25">
      <c r="B8" s="91"/>
      <c r="C8" s="88"/>
      <c r="D8" s="88"/>
      <c r="E8" s="89"/>
      <c r="F8" s="89"/>
      <c r="G8" s="90"/>
      <c r="H8" s="90"/>
      <c r="I8" s="90"/>
      <c r="J8" s="90"/>
      <c r="K8" s="90"/>
      <c r="L8" s="90"/>
      <c r="M8" s="90"/>
      <c r="N8" s="90"/>
      <c r="O8" s="90"/>
    </row>
    <row r="9" spans="2:17" s="87" customFormat="1" ht="17.25" customHeight="1" x14ac:dyDescent="0.2">
      <c r="B9" s="302" t="s">
        <v>42</v>
      </c>
      <c r="C9" s="302"/>
      <c r="D9" s="302"/>
      <c r="E9" s="302"/>
      <c r="F9" s="302"/>
      <c r="G9" s="302"/>
      <c r="H9" s="302"/>
      <c r="I9" s="302"/>
      <c r="J9" s="302"/>
      <c r="K9" s="302"/>
      <c r="L9" s="302"/>
      <c r="M9" s="302"/>
      <c r="N9" s="302"/>
      <c r="O9" s="302"/>
      <c r="P9" s="302"/>
      <c r="Q9" s="302"/>
    </row>
    <row r="10" spans="2:17" s="87" customFormat="1" ht="20.100000000000001" customHeight="1" x14ac:dyDescent="0.25">
      <c r="B10" s="92" t="str">
        <f>"•  "&amp;hidden_lists!A2</f>
        <v>•  Agile Innovation Grant</v>
      </c>
      <c r="C10" s="88"/>
      <c r="D10" s="88"/>
      <c r="E10" s="89"/>
      <c r="F10" s="89"/>
      <c r="G10" s="90"/>
      <c r="H10" s="90"/>
      <c r="I10" s="90"/>
      <c r="J10" s="90"/>
      <c r="K10" s="90"/>
      <c r="L10" s="90"/>
      <c r="M10" s="90"/>
      <c r="N10" s="90"/>
      <c r="O10" s="90"/>
    </row>
    <row r="11" spans="2:17" s="87" customFormat="1" ht="20.100000000000001" customHeight="1" x14ac:dyDescent="0.25">
      <c r="B11" s="92" t="str">
        <f>"•  "&amp;hidden_lists!A3</f>
        <v>•  Digital Process Innovation Grant</v>
      </c>
      <c r="C11" s="88"/>
      <c r="D11" s="88"/>
      <c r="E11" s="89"/>
      <c r="F11" s="89"/>
      <c r="G11" s="90"/>
      <c r="H11" s="90"/>
      <c r="I11" s="90"/>
      <c r="J11" s="90"/>
      <c r="K11" s="90"/>
      <c r="L11" s="90"/>
      <c r="M11" s="90"/>
      <c r="N11" s="90"/>
      <c r="O11" s="90"/>
    </row>
    <row r="12" spans="2:17" s="87" customFormat="1" ht="20.100000000000001" customHeight="1" x14ac:dyDescent="0.25">
      <c r="B12" s="92" t="str">
        <f>"•  "&amp;hidden_lists!A4</f>
        <v>•  Business Innovation Initiative</v>
      </c>
      <c r="C12" s="88"/>
      <c r="D12" s="88"/>
      <c r="E12" s="89"/>
      <c r="F12" s="89"/>
      <c r="G12" s="90"/>
      <c r="H12" s="90"/>
      <c r="I12" s="90"/>
      <c r="J12" s="90"/>
      <c r="K12" s="90"/>
      <c r="L12" s="90"/>
      <c r="M12" s="90"/>
      <c r="N12" s="90"/>
      <c r="O12" s="90"/>
    </row>
    <row r="13" spans="2:17" s="87" customFormat="1" ht="20.100000000000001" customHeight="1" x14ac:dyDescent="0.25">
      <c r="B13" s="92" t="str">
        <f>"•  "&amp;hidden_lists!A5</f>
        <v>•  DTIF - Revenue and/or Capital Grant</v>
      </c>
      <c r="C13" s="88"/>
      <c r="D13" s="88"/>
      <c r="E13" s="89"/>
      <c r="F13" s="89"/>
      <c r="G13" s="90"/>
      <c r="H13" s="90"/>
      <c r="I13" s="90"/>
      <c r="J13" s="90"/>
      <c r="K13" s="90"/>
      <c r="L13" s="90"/>
      <c r="M13" s="90"/>
      <c r="N13" s="90"/>
      <c r="O13" s="90"/>
    </row>
    <row r="14" spans="2:17" s="87" customFormat="1" ht="20.100000000000001" customHeight="1" x14ac:dyDescent="0.25">
      <c r="B14" s="92" t="str">
        <f>"•  "&amp;hidden_lists!A6</f>
        <v>•  RD&amp;I/R&amp;D Fund - Revenue Grant</v>
      </c>
      <c r="C14" s="88"/>
      <c r="D14" s="88"/>
      <c r="E14" s="89"/>
      <c r="F14" s="89"/>
      <c r="G14" s="90"/>
      <c r="H14" s="90"/>
      <c r="I14" s="90"/>
      <c r="J14" s="90"/>
      <c r="K14" s="90"/>
      <c r="L14" s="90"/>
      <c r="M14" s="90"/>
      <c r="N14" s="90"/>
      <c r="O14" s="90"/>
    </row>
    <row r="15" spans="2:17" s="87" customFormat="1" ht="9.75" customHeight="1" x14ac:dyDescent="0.25">
      <c r="B15" s="91"/>
      <c r="C15" s="88"/>
      <c r="D15" s="88"/>
      <c r="E15" s="89"/>
      <c r="F15" s="89"/>
      <c r="G15" s="90"/>
      <c r="H15" s="90"/>
      <c r="I15" s="90"/>
      <c r="J15" s="90"/>
      <c r="K15" s="90"/>
      <c r="L15" s="90"/>
      <c r="M15" s="90"/>
      <c r="N15" s="90"/>
      <c r="O15" s="90"/>
    </row>
    <row r="16" spans="2:17" ht="18.75" x14ac:dyDescent="0.3">
      <c r="B16" s="81" t="s">
        <v>43</v>
      </c>
      <c r="C16" s="81"/>
      <c r="D16" s="82"/>
      <c r="E16" s="83"/>
      <c r="F16" s="83"/>
      <c r="G16" s="83"/>
      <c r="H16" s="83"/>
      <c r="I16" s="83"/>
      <c r="J16" s="83"/>
      <c r="K16" s="83"/>
      <c r="L16" s="83"/>
      <c r="M16" s="83"/>
      <c r="N16" s="83"/>
      <c r="O16" s="83"/>
    </row>
    <row r="17" spans="2:17" ht="21" customHeight="1" x14ac:dyDescent="0.25">
      <c r="B17" s="303" t="s">
        <v>44</v>
      </c>
      <c r="C17" s="304"/>
      <c r="D17" s="304"/>
      <c r="E17" s="304"/>
      <c r="F17" s="304"/>
      <c r="G17" s="304"/>
      <c r="H17" s="304"/>
      <c r="I17" s="304"/>
      <c r="J17" s="304"/>
      <c r="K17" s="304"/>
      <c r="L17" s="304"/>
      <c r="M17" s="304"/>
      <c r="N17" s="304"/>
      <c r="O17" s="304"/>
      <c r="P17" s="304"/>
      <c r="Q17" s="304"/>
    </row>
    <row r="18" spans="2:17" ht="37.5" customHeight="1" x14ac:dyDescent="0.25">
      <c r="B18" s="214"/>
      <c r="C18" s="307" t="s">
        <v>45</v>
      </c>
      <c r="D18" s="307"/>
      <c r="E18" s="307"/>
      <c r="F18" s="307"/>
      <c r="G18" s="307"/>
      <c r="H18" s="307"/>
      <c r="I18" s="307"/>
      <c r="J18" s="307"/>
      <c r="K18" s="307"/>
      <c r="L18" s="307"/>
      <c r="M18" s="217"/>
      <c r="N18" s="217"/>
      <c r="O18" s="217"/>
      <c r="P18" s="217"/>
      <c r="Q18" s="217"/>
    </row>
    <row r="19" spans="2:17" ht="21" customHeight="1" x14ac:dyDescent="0.25">
      <c r="B19" s="303" t="s">
        <v>46</v>
      </c>
      <c r="C19" s="304"/>
      <c r="D19" s="304"/>
      <c r="E19" s="304"/>
      <c r="F19" s="304"/>
      <c r="G19" s="304"/>
      <c r="H19" s="304"/>
      <c r="I19" s="304"/>
      <c r="J19" s="304"/>
      <c r="K19" s="304"/>
      <c r="L19" s="304"/>
      <c r="M19" s="304"/>
      <c r="N19" s="304"/>
      <c r="O19" s="304"/>
      <c r="P19" s="304"/>
      <c r="Q19" s="304"/>
    </row>
    <row r="20" spans="2:17" ht="21" customHeight="1" x14ac:dyDescent="0.25">
      <c r="B20" s="298" t="s">
        <v>47</v>
      </c>
      <c r="C20" s="298"/>
      <c r="D20" s="298"/>
      <c r="E20" s="298"/>
      <c r="F20" s="298"/>
      <c r="G20" s="298"/>
      <c r="H20" s="298"/>
      <c r="I20" s="298"/>
      <c r="J20" s="298"/>
      <c r="K20" s="298"/>
      <c r="L20" s="298"/>
      <c r="M20" s="298"/>
      <c r="N20" s="298"/>
      <c r="O20" s="298"/>
      <c r="P20" s="298"/>
      <c r="Q20" s="298"/>
    </row>
    <row r="21" spans="2:17" ht="21" customHeight="1" x14ac:dyDescent="0.25">
      <c r="B21" s="298" t="s">
        <v>48</v>
      </c>
      <c r="C21" s="298"/>
      <c r="D21" s="298"/>
      <c r="E21" s="298"/>
      <c r="F21" s="298"/>
      <c r="G21" s="298"/>
      <c r="H21" s="298"/>
      <c r="I21" s="298"/>
      <c r="J21" s="298"/>
      <c r="K21" s="298"/>
      <c r="L21" s="298"/>
      <c r="M21" s="298"/>
      <c r="N21" s="298"/>
      <c r="O21" s="298"/>
      <c r="P21" s="298"/>
      <c r="Q21" s="298"/>
    </row>
    <row r="22" spans="2:17" ht="21" customHeight="1" x14ac:dyDescent="0.25">
      <c r="B22" s="298" t="s">
        <v>49</v>
      </c>
      <c r="C22" s="298"/>
      <c r="D22" s="298"/>
      <c r="E22" s="298"/>
      <c r="F22" s="298"/>
      <c r="G22" s="298"/>
      <c r="H22" s="298"/>
      <c r="I22" s="298"/>
      <c r="J22" s="298"/>
      <c r="K22" s="298"/>
      <c r="L22" s="298"/>
      <c r="M22" s="298"/>
      <c r="N22" s="298"/>
      <c r="O22" s="298"/>
      <c r="P22" s="298"/>
      <c r="Q22" s="298"/>
    </row>
    <row r="23" spans="2:17" ht="54" customHeight="1" x14ac:dyDescent="0.25">
      <c r="B23" s="214"/>
      <c r="C23" s="214"/>
      <c r="D23" s="313" t="s">
        <v>50</v>
      </c>
      <c r="E23" s="313"/>
      <c r="F23" s="313"/>
      <c r="G23" s="313"/>
      <c r="H23" s="313"/>
      <c r="I23" s="313"/>
      <c r="J23" s="313"/>
      <c r="K23" s="313"/>
      <c r="L23" s="313"/>
      <c r="M23" s="313"/>
      <c r="N23" s="313"/>
      <c r="O23" s="313"/>
      <c r="P23" s="313"/>
      <c r="Q23" s="214"/>
    </row>
    <row r="24" spans="2:17" ht="15.75" customHeight="1" x14ac:dyDescent="0.25">
      <c r="B24" s="214"/>
      <c r="C24" s="214"/>
      <c r="D24" s="314" t="s">
        <v>51</v>
      </c>
      <c r="E24" s="314"/>
      <c r="F24" s="314"/>
      <c r="G24" s="314"/>
      <c r="H24" s="314"/>
      <c r="I24" s="314"/>
      <c r="J24" s="314"/>
      <c r="K24" s="314"/>
      <c r="L24" s="314"/>
      <c r="M24" s="214"/>
      <c r="N24" s="214"/>
      <c r="O24" s="214"/>
      <c r="P24" s="214"/>
      <c r="Q24" s="214"/>
    </row>
    <row r="25" spans="2:17" ht="15.75" customHeight="1" x14ac:dyDescent="0.25">
      <c r="B25" s="220"/>
      <c r="C25" s="220"/>
      <c r="D25" s="315" t="s">
        <v>1728</v>
      </c>
      <c r="E25" s="315"/>
      <c r="F25" s="315"/>
      <c r="G25" s="315"/>
      <c r="H25" s="315"/>
      <c r="I25" s="315"/>
      <c r="J25" s="315"/>
      <c r="K25" s="315"/>
      <c r="L25" s="315"/>
      <c r="M25" s="315"/>
      <c r="N25" s="315"/>
      <c r="O25" s="315"/>
      <c r="P25" s="315"/>
      <c r="Q25" s="315"/>
    </row>
    <row r="26" spans="2:17" ht="33.75" customHeight="1" x14ac:dyDescent="0.25">
      <c r="B26" s="298" t="s">
        <v>52</v>
      </c>
      <c r="C26" s="298"/>
      <c r="D26" s="298"/>
      <c r="E26" s="298"/>
      <c r="F26" s="298"/>
      <c r="G26" s="298"/>
      <c r="H26" s="298"/>
      <c r="I26" s="298"/>
      <c r="J26" s="298"/>
      <c r="K26" s="298"/>
      <c r="L26" s="298"/>
      <c r="M26" s="298"/>
      <c r="N26" s="298"/>
      <c r="O26" s="298"/>
      <c r="P26" s="298"/>
      <c r="Q26" s="298"/>
    </row>
    <row r="27" spans="2:17" ht="8.25" customHeight="1" x14ac:dyDescent="0.25">
      <c r="B27" s="93"/>
      <c r="C27" s="94"/>
      <c r="D27" s="94"/>
      <c r="E27" s="94"/>
      <c r="F27" s="94"/>
      <c r="G27" s="94"/>
      <c r="H27" s="94"/>
      <c r="I27" s="94"/>
      <c r="J27" s="94"/>
      <c r="K27" s="94"/>
      <c r="L27" s="94"/>
      <c r="M27" s="94"/>
      <c r="N27" s="94"/>
      <c r="O27" s="94"/>
      <c r="P27" s="94"/>
      <c r="Q27" s="94"/>
    </row>
    <row r="28" spans="2:17" ht="15.75" customHeight="1" x14ac:dyDescent="0.3">
      <c r="B28" s="81" t="s">
        <v>53</v>
      </c>
      <c r="D28" s="82"/>
      <c r="E28" s="83"/>
      <c r="F28" s="83"/>
      <c r="G28" s="83"/>
      <c r="H28" s="83"/>
      <c r="I28" s="83"/>
      <c r="J28" s="83"/>
      <c r="K28" s="83"/>
      <c r="L28" s="83"/>
      <c r="M28" s="83"/>
      <c r="N28" s="83"/>
      <c r="O28" s="83"/>
    </row>
    <row r="29" spans="2:17" ht="21" customHeight="1" x14ac:dyDescent="0.25">
      <c r="B29" s="311" t="s">
        <v>54</v>
      </c>
      <c r="C29" s="311"/>
      <c r="D29" s="311"/>
      <c r="E29" s="311"/>
      <c r="F29" s="311"/>
      <c r="G29" s="311"/>
      <c r="H29" s="311"/>
      <c r="I29" s="311"/>
      <c r="J29" s="311"/>
      <c r="K29" s="311"/>
      <c r="L29" s="311"/>
      <c r="M29" s="311"/>
      <c r="N29" s="311"/>
      <c r="O29" s="311"/>
      <c r="P29" s="311"/>
      <c r="Q29" s="311"/>
    </row>
    <row r="30" spans="2:17" ht="37.5" customHeight="1" x14ac:dyDescent="0.25">
      <c r="B30" s="312" t="s">
        <v>55</v>
      </c>
      <c r="C30" s="312"/>
      <c r="D30" s="312"/>
      <c r="E30" s="312"/>
      <c r="F30" s="312"/>
      <c r="G30" s="312"/>
      <c r="H30" s="312"/>
      <c r="I30" s="312"/>
      <c r="J30" s="312"/>
      <c r="K30" s="312"/>
      <c r="L30" s="312"/>
      <c r="M30" s="312"/>
      <c r="N30" s="312"/>
      <c r="O30" s="312"/>
      <c r="P30" s="312"/>
      <c r="Q30" s="312"/>
    </row>
    <row r="31" spans="2:17" ht="9.75" customHeight="1" x14ac:dyDescent="0.25">
      <c r="B31" s="93"/>
      <c r="C31" s="94"/>
      <c r="D31" s="94"/>
      <c r="E31" s="94"/>
      <c r="F31" s="94"/>
      <c r="G31" s="94"/>
      <c r="H31" s="94"/>
      <c r="I31" s="94"/>
      <c r="J31" s="94"/>
      <c r="K31" s="94"/>
      <c r="L31" s="94"/>
      <c r="M31" s="94"/>
      <c r="N31" s="94"/>
      <c r="O31" s="94"/>
      <c r="P31" s="94"/>
      <c r="Q31" s="94"/>
    </row>
    <row r="32" spans="2:17" ht="18.75" x14ac:dyDescent="0.3">
      <c r="B32" s="81" t="s">
        <v>56</v>
      </c>
      <c r="C32" s="81"/>
      <c r="D32" s="82"/>
      <c r="E32" s="83"/>
      <c r="F32" s="83"/>
      <c r="G32" s="83"/>
      <c r="H32" s="83"/>
      <c r="I32" s="83"/>
      <c r="J32" s="83"/>
      <c r="K32" s="83"/>
      <c r="L32" s="83"/>
      <c r="M32" s="83"/>
      <c r="N32" s="83"/>
      <c r="O32" s="83"/>
    </row>
    <row r="33" spans="2:17" ht="21" customHeight="1" x14ac:dyDescent="0.25">
      <c r="B33" s="309" t="s">
        <v>57</v>
      </c>
      <c r="C33" s="309"/>
      <c r="D33" s="309"/>
      <c r="E33" s="309"/>
      <c r="F33" s="309"/>
      <c r="G33" s="309"/>
      <c r="H33" s="309"/>
      <c r="I33" s="309"/>
      <c r="J33" s="309"/>
      <c r="K33" s="309"/>
      <c r="L33" s="309"/>
      <c r="M33" s="309"/>
      <c r="N33" s="309"/>
      <c r="O33" s="309"/>
      <c r="P33" s="309"/>
      <c r="Q33" s="309"/>
    </row>
    <row r="34" spans="2:17" ht="21" customHeight="1" x14ac:dyDescent="0.25">
      <c r="B34" s="310" t="s">
        <v>58</v>
      </c>
      <c r="C34" s="310"/>
      <c r="D34" s="310"/>
      <c r="E34" s="310"/>
      <c r="F34" s="310"/>
      <c r="G34" s="310"/>
      <c r="H34" s="310"/>
      <c r="I34" s="310"/>
      <c r="J34" s="310"/>
      <c r="K34" s="310"/>
      <c r="L34" s="310"/>
      <c r="M34" s="310"/>
      <c r="N34" s="310"/>
      <c r="O34" s="310"/>
      <c r="P34" s="310"/>
      <c r="Q34" s="310"/>
    </row>
    <row r="35" spans="2:17" s="95" customFormat="1" ht="17.25" customHeight="1" x14ac:dyDescent="0.25"/>
    <row r="36" spans="2:17" ht="18.75" customHeight="1" x14ac:dyDescent="0.25"/>
    <row r="37" spans="2:17" ht="14.25" customHeight="1" x14ac:dyDescent="0.25"/>
    <row r="38" spans="2:17" ht="18.75" customHeight="1" x14ac:dyDescent="0.25"/>
  </sheetData>
  <sheetProtection algorithmName="SHA-512" hashValue="lpbM6fs3Eqo74R+tkDVitNpgY3gAhP6RLspD3fmD1VGK72iHUHYV/fAuTg3RBYRRBIKul3YjoplEHyTcc/Q/DQ==" saltValue="HzYfAViay59M9SC1mz0ZIQ==" spinCount="100000" sheet="1" objects="1" scenarios="1"/>
  <mergeCells count="20">
    <mergeCell ref="B21:Q21"/>
    <mergeCell ref="B33:Q33"/>
    <mergeCell ref="B34:Q34"/>
    <mergeCell ref="B22:Q22"/>
    <mergeCell ref="B26:Q26"/>
    <mergeCell ref="B29:Q29"/>
    <mergeCell ref="B30:Q30"/>
    <mergeCell ref="D23:P23"/>
    <mergeCell ref="D24:L24"/>
    <mergeCell ref="D25:Q25"/>
    <mergeCell ref="B20:Q20"/>
    <mergeCell ref="B2:C2"/>
    <mergeCell ref="D2:E2"/>
    <mergeCell ref="B9:Q9"/>
    <mergeCell ref="B17:Q17"/>
    <mergeCell ref="G2:J2"/>
    <mergeCell ref="B4:O4"/>
    <mergeCell ref="B19:Q19"/>
    <mergeCell ref="C18:L18"/>
    <mergeCell ref="B6:O6"/>
  </mergeCells>
  <hyperlinks>
    <hyperlink ref="G2" r:id="rId1" display="http://www.enterprise-ireland.com/ProjectCostsWorkbook" xr:uid="{6FA99FD1-EE29-4063-ABA8-514544FE1C09}"/>
    <hyperlink ref="G2:I2" r:id="rId2" display="Are you using the latest version of this form? Click here check online." xr:uid="{CDEBF563-7E84-477A-A072-F00F007ACA3D}"/>
    <hyperlink ref="G2:J2" r:id="rId3" display="Are you using the latest version of this form? Click here check online." xr:uid="{0FAC75F3-30DE-4BDC-98A5-D97A670B56C1}"/>
    <hyperlink ref="B34:Q34" r:id="rId4" display="•  Submit the required documentation as per the instructions on the relevant section of www.enterprise-ireland.com." xr:uid="{149DC98E-0F06-4B2D-9802-5EC23C63CCDE}"/>
    <hyperlink ref="D24:I24" r:id="rId5" display="4. the Independent Auditor's Report (if required - see Step 2 here)." xr:uid="{22816718-637C-4FDC-8FAF-EC3F8EB6C3E2}"/>
    <hyperlink ref="D25:Q25" r:id="rId6" display="5. all Timesheets (both Excel files (.xlsx format only) and the signed Tasks, Summary &amp; Declaration page (.pdf format only))." xr:uid="{0961BB25-7DAB-4E64-BA7F-7B66D07A761E}"/>
    <hyperlink ref="B30:Q30" r:id="rId7" display="• Only use the current Progress Report template downloded from our website. Progress Reports not on the appropriate template will be returned, which will delay payment of your grant." xr:uid="{BADDB9BE-4306-4398-A71F-D36AD30F796C}"/>
  </hyperlinks>
  <pageMargins left="0.11811023622047245" right="0.11811023622047245" top="0.35433070866141736" bottom="0.35433070866141736" header="0.31496062992125984" footer="0.31496062992125984"/>
  <pageSetup paperSize="9" scale="73" orientation="landscape"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09107-FA1A-43C6-BF68-DF7373F960C9}">
  <sheetPr>
    <tabColor theme="5" tint="0.59999389629810485"/>
  </sheetPr>
  <dimension ref="B1:I230"/>
  <sheetViews>
    <sheetView showGridLines="0" showRowColHeaders="0" zoomScaleNormal="100" workbookViewId="0">
      <selection activeCell="C3" sqref="C3"/>
    </sheetView>
  </sheetViews>
  <sheetFormatPr defaultColWidth="9.140625" defaultRowHeight="14.25" x14ac:dyDescent="0.2"/>
  <cols>
    <col min="1" max="1" width="2.85546875" style="4" customWidth="1"/>
    <col min="2" max="2" width="38.7109375" style="4" customWidth="1"/>
    <col min="3" max="3" width="34.140625" style="4" customWidth="1"/>
    <col min="4" max="4" width="16.5703125" style="4" customWidth="1"/>
    <col min="5" max="5" width="18.5703125" style="4" customWidth="1"/>
    <col min="6" max="7" width="9.140625" style="4"/>
    <col min="8" max="8" width="10.42578125" style="4" customWidth="1"/>
    <col min="9" max="9" width="61.140625" style="4" customWidth="1"/>
    <col min="10" max="16384" width="9.140625" style="4"/>
  </cols>
  <sheetData>
    <row r="1" spans="2:9" ht="15" customHeight="1" x14ac:dyDescent="0.2"/>
    <row r="2" spans="2:9" ht="26.25" customHeight="1" x14ac:dyDescent="0.2">
      <c r="C2" s="264" t="str">
        <f>IF(C3=hidden_lists!A1,hidden_lists!F8,"")</f>
        <v>• •  select grant type from the dropdown menu below to enable cells • •</v>
      </c>
      <c r="D2" s="184"/>
    </row>
    <row r="3" spans="2:9" ht="27.75" customHeight="1" x14ac:dyDescent="0.4">
      <c r="B3" s="221"/>
      <c r="C3" s="222" t="s">
        <v>0</v>
      </c>
      <c r="D3" s="223" t="s">
        <v>59</v>
      </c>
      <c r="E3" s="224"/>
    </row>
    <row r="4" spans="2:9" ht="12" customHeight="1" x14ac:dyDescent="0.2">
      <c r="B4" s="180"/>
      <c r="C4" s="181"/>
    </row>
    <row r="5" spans="2:9" ht="19.5" customHeight="1" x14ac:dyDescent="0.2">
      <c r="B5" s="197" t="s">
        <v>60</v>
      </c>
      <c r="C5" s="318"/>
      <c r="D5" s="319"/>
      <c r="E5" s="320"/>
      <c r="F5" s="6" t="str">
        <f>IF(C5="","&lt;-- must be 'the Company' as defined in your Letter of Offer","")</f>
        <v>&lt;-- must be 'the Company' as defined in your Letter of Offer</v>
      </c>
    </row>
    <row r="6" spans="2:9" ht="12" customHeight="1" x14ac:dyDescent="0.2">
      <c r="B6" s="180"/>
      <c r="C6" s="181"/>
    </row>
    <row r="7" spans="2:9" ht="19.5" customHeight="1" x14ac:dyDescent="0.2">
      <c r="B7" s="185" t="s">
        <v>61</v>
      </c>
      <c r="C7" s="207"/>
      <c r="D7" s="6" t="str">
        <f>IF(C7="","&lt;-- enter your project number in the form 123456/RR.  Please consult your Letter of Offer for the correct 6-digit Project Number","")</f>
        <v>&lt;-- enter your project number in the form 123456/RR.  Please consult your Letter of Offer for the correct 6-digit Project Number</v>
      </c>
    </row>
    <row r="8" spans="2:9" ht="7.5" customHeight="1" x14ac:dyDescent="0.2">
      <c r="B8" s="185"/>
      <c r="C8" s="6"/>
      <c r="D8" s="6"/>
    </row>
    <row r="9" spans="2:9" ht="19.5" customHeight="1" x14ac:dyDescent="0.2">
      <c r="B9" s="185" t="str">
        <f>IF(C3=hidden_lists!A5,"DTIF Capital Grant Project Number:","")</f>
        <v/>
      </c>
      <c r="C9" s="207"/>
      <c r="D9" s="6" t="str">
        <f>IF(C9="","&lt;-- only for use when claiming on a DTIF /RF (Capital) Grant!!","")</f>
        <v>&lt;-- only for use when claiming on a DTIF /RF (Capital) Grant!!</v>
      </c>
    </row>
    <row r="10" spans="2:9" ht="7.5" customHeight="1" x14ac:dyDescent="0.2">
      <c r="B10" s="185"/>
      <c r="C10" s="12"/>
      <c r="D10" s="5"/>
    </row>
    <row r="11" spans="2:9" ht="19.5" customHeight="1" x14ac:dyDescent="0.2">
      <c r="B11" s="185" t="s">
        <v>62</v>
      </c>
      <c r="C11" s="208"/>
      <c r="D11" s="6" t="str">
        <f>IF(C11="","&lt;-- put 1 for your first claim, 2 for your second claim, and so on.","")</f>
        <v>&lt;-- put 1 for your first claim, 2 for your second claim, and so on.</v>
      </c>
      <c r="H11" s="7"/>
      <c r="I11" s="8"/>
    </row>
    <row r="12" spans="2:9" ht="7.5" customHeight="1" x14ac:dyDescent="0.2">
      <c r="B12" s="185"/>
      <c r="C12" s="205"/>
      <c r="D12" s="6"/>
      <c r="H12" s="7"/>
      <c r="I12" s="8"/>
    </row>
    <row r="13" spans="2:9" ht="19.5" customHeight="1" x14ac:dyDescent="0.2">
      <c r="B13" s="185" t="s">
        <v>63</v>
      </c>
      <c r="C13" s="209"/>
      <c r="D13" s="6" t="str">
        <f>IF(C13="","&lt;-- beneath your address on your Letter of Offer","")</f>
        <v>&lt;-- beneath your address on your Letter of Offer</v>
      </c>
      <c r="H13" s="191" t="str">
        <f>IF(C13&gt;=DATEVALUE("01/01/2024"),"new_LOO","old_LOO")</f>
        <v>old_LOO</v>
      </c>
      <c r="I13" s="8"/>
    </row>
    <row r="14" spans="2:9" ht="7.5" customHeight="1" x14ac:dyDescent="0.2">
      <c r="B14" s="185"/>
      <c r="C14" s="205"/>
      <c r="D14" s="6"/>
      <c r="H14" s="7"/>
      <c r="I14" s="8"/>
    </row>
    <row r="15" spans="2:9" ht="19.5" customHeight="1" x14ac:dyDescent="0.2">
      <c r="B15" s="185" t="s">
        <v>64</v>
      </c>
      <c r="C15" s="219" t="s">
        <v>26</v>
      </c>
      <c r="D15" s="6" t="str">
        <f>IF(C15="","&lt;-- you must specify the method of Overheads from your Letter of Offer or your Application's Project Costs Workbook","")</f>
        <v/>
      </c>
      <c r="H15" s="7"/>
      <c r="I15" s="8"/>
    </row>
    <row r="16" spans="2:9" ht="7.5" customHeight="1" x14ac:dyDescent="0.2">
      <c r="B16" s="185"/>
      <c r="C16" s="205"/>
      <c r="D16" s="6"/>
      <c r="H16" s="7"/>
      <c r="I16" s="8"/>
    </row>
    <row r="17" spans="2:9" ht="19.5" customHeight="1" x14ac:dyDescent="0.2">
      <c r="B17" s="185" t="s">
        <v>65</v>
      </c>
      <c r="C17" s="209"/>
      <c r="D17" s="6" t="str">
        <f>IF(C17="","&lt;-- in Schedule A1 to your Letter of Offer","")</f>
        <v>&lt;-- in Schedule A1 to your Letter of Offer</v>
      </c>
      <c r="H17" s="7"/>
      <c r="I17" s="7"/>
    </row>
    <row r="18" spans="2:9" ht="7.5" customHeight="1" x14ac:dyDescent="0.2">
      <c r="B18" s="185"/>
      <c r="C18" s="206"/>
      <c r="D18" s="6"/>
      <c r="H18" s="7"/>
      <c r="I18" s="7"/>
    </row>
    <row r="19" spans="2:9" ht="19.5" customHeight="1" x14ac:dyDescent="0.2">
      <c r="B19" s="185" t="str">
        <f>"Claim "&amp;$C$11&amp;" start date:"</f>
        <v>Claim  start date:</v>
      </c>
      <c r="C19" s="210"/>
      <c r="D19" s="6" t="str">
        <f>IF(C19="","&lt;-- e.g. earliest timesheet/invoice date for this claim, i.e. Claim "&amp;$C$11,"")</f>
        <v xml:space="preserve">&lt;-- e.g. earliest timesheet/invoice date for this claim, i.e. Claim </v>
      </c>
      <c r="H19" s="7"/>
      <c r="I19" s="7"/>
    </row>
    <row r="20" spans="2:9" ht="7.5" customHeight="1" x14ac:dyDescent="0.2">
      <c r="B20" s="185"/>
      <c r="C20" s="206"/>
      <c r="D20" s="6"/>
      <c r="H20" s="7"/>
      <c r="I20" s="7"/>
    </row>
    <row r="21" spans="2:9" ht="19.5" customHeight="1" x14ac:dyDescent="0.2">
      <c r="B21" s="185" t="str">
        <f>"Claim "&amp;$C$11&amp;" end date:"</f>
        <v>Claim  end date:</v>
      </c>
      <c r="C21" s="210"/>
      <c r="D21" s="6" t="str">
        <f>IF(C21="","&lt;-- e.g. latest timesheet/invoice date for this claim, i.e. Claim "&amp;$C$11,"")</f>
        <v xml:space="preserve">&lt;-- e.g. latest timesheet/invoice date for this claim, i.e. Claim </v>
      </c>
      <c r="H21" s="7"/>
      <c r="I21" s="7"/>
    </row>
    <row r="22" spans="2:9" ht="7.5" customHeight="1" x14ac:dyDescent="0.2">
      <c r="B22" s="185"/>
      <c r="C22" s="206"/>
      <c r="D22" s="6"/>
      <c r="H22" s="7"/>
      <c r="I22" s="7"/>
    </row>
    <row r="23" spans="2:9" ht="19.5" customHeight="1" x14ac:dyDescent="0.2">
      <c r="B23" s="185" t="s">
        <v>66</v>
      </c>
      <c r="C23" s="209"/>
      <c r="D23" s="6" t="str">
        <f>IF(C23="","&lt;-- in Schedule A1 to your Letter of Offer","")</f>
        <v>&lt;-- in Schedule A1 to your Letter of Offer</v>
      </c>
      <c r="H23" s="7"/>
      <c r="I23" s="7"/>
    </row>
    <row r="24" spans="2:9" ht="7.5" customHeight="1" x14ac:dyDescent="0.2">
      <c r="B24" s="185"/>
      <c r="C24" s="206"/>
      <c r="D24" s="6"/>
      <c r="H24" s="7"/>
      <c r="I24" s="7"/>
    </row>
    <row r="25" spans="2:9" ht="19.5" customHeight="1" x14ac:dyDescent="0.2">
      <c r="B25" s="185" t="s">
        <v>67</v>
      </c>
      <c r="C25" s="207"/>
      <c r="D25" s="175" t="str">
        <f>IF(AND($C$21&lt;&gt;"",$C$23&lt;&gt;"",$C$21=$C$23,$C$25&lt;&gt;"Yes"),hidden_lists!U7,"")</f>
        <v/>
      </c>
      <c r="H25" s="7"/>
      <c r="I25" s="7"/>
    </row>
    <row r="26" spans="2:9" ht="15" customHeight="1" x14ac:dyDescent="0.2">
      <c r="H26" s="7"/>
      <c r="I26" s="7"/>
    </row>
    <row r="27" spans="2:9" x14ac:dyDescent="0.2">
      <c r="B27" s="225" t="s">
        <v>68</v>
      </c>
      <c r="C27" s="224"/>
      <c r="D27" s="224"/>
      <c r="E27" s="224"/>
      <c r="F27" s="7"/>
    </row>
    <row r="28" spans="2:9" x14ac:dyDescent="0.2">
      <c r="B28" s="225" t="s">
        <v>69</v>
      </c>
      <c r="C28" s="224"/>
      <c r="D28" s="224"/>
      <c r="E28" s="224"/>
      <c r="F28" s="7"/>
    </row>
    <row r="29" spans="2:9" ht="5.25" customHeight="1" x14ac:dyDescent="0.2">
      <c r="B29" s="186"/>
      <c r="C29" s="187"/>
      <c r="D29" s="187"/>
      <c r="E29" s="9"/>
      <c r="H29" s="7"/>
      <c r="I29" s="7"/>
    </row>
    <row r="30" spans="2:9" ht="20.100000000000001" customHeight="1" x14ac:dyDescent="0.2">
      <c r="B30" s="185" t="s">
        <v>70</v>
      </c>
      <c r="C30" s="207"/>
      <c r="D30" s="10"/>
      <c r="E30" s="11"/>
      <c r="H30" s="7"/>
      <c r="I30" s="7"/>
    </row>
    <row r="31" spans="2:9" ht="7.5" customHeight="1" x14ac:dyDescent="0.2">
      <c r="B31" s="185"/>
      <c r="C31" s="10"/>
      <c r="D31" s="10"/>
      <c r="E31" s="11"/>
      <c r="H31" s="7"/>
      <c r="I31" s="7"/>
    </row>
    <row r="32" spans="2:9" ht="20.100000000000001" customHeight="1" x14ac:dyDescent="0.2">
      <c r="B32" s="185" t="s">
        <v>71</v>
      </c>
      <c r="C32" s="337"/>
      <c r="D32" s="338"/>
      <c r="E32" s="9"/>
    </row>
    <row r="33" spans="2:5" ht="7.5" customHeight="1" x14ac:dyDescent="0.2">
      <c r="B33" s="185"/>
      <c r="C33" s="10"/>
      <c r="D33" s="10"/>
      <c r="E33" s="9"/>
    </row>
    <row r="34" spans="2:5" ht="20.100000000000001" customHeight="1" x14ac:dyDescent="0.2">
      <c r="B34" s="185" t="s">
        <v>72</v>
      </c>
      <c r="C34" s="211"/>
      <c r="D34" s="12"/>
      <c r="E34" s="9"/>
    </row>
    <row r="35" spans="2:5" s="14" customFormat="1" ht="12.75" x14ac:dyDescent="0.2">
      <c r="B35" s="13"/>
    </row>
    <row r="36" spans="2:5" s="14" customFormat="1" ht="12.75" x14ac:dyDescent="0.2">
      <c r="B36" s="15"/>
    </row>
    <row r="37" spans="2:5" s="14" customFormat="1" ht="33" customHeight="1" x14ac:dyDescent="0.2">
      <c r="B37" s="226" t="s">
        <v>73</v>
      </c>
      <c r="C37" s="227" t="s">
        <v>74</v>
      </c>
      <c r="D37" s="228"/>
      <c r="E37" s="229" t="s">
        <v>75</v>
      </c>
    </row>
    <row r="38" spans="2:5" s="14" customFormat="1" ht="80.099999999999994" customHeight="1" x14ac:dyDescent="0.2">
      <c r="B38" s="16" t="s">
        <v>76</v>
      </c>
      <c r="C38" s="321" t="s">
        <v>77</v>
      </c>
      <c r="D38" s="322"/>
      <c r="E38" s="60" t="s">
        <v>78</v>
      </c>
    </row>
    <row r="39" spans="2:5" s="14" customFormat="1" ht="99" customHeight="1" x14ac:dyDescent="0.2">
      <c r="B39" s="17" t="s">
        <v>79</v>
      </c>
      <c r="C39" s="321" t="s">
        <v>80</v>
      </c>
      <c r="D39" s="322"/>
      <c r="E39" s="60" t="s">
        <v>78</v>
      </c>
    </row>
    <row r="40" spans="2:5" s="14" customFormat="1" ht="63.75" customHeight="1" x14ac:dyDescent="0.2">
      <c r="B40" s="341" t="s">
        <v>81</v>
      </c>
      <c r="C40" s="323" t="s">
        <v>82</v>
      </c>
      <c r="D40" s="324"/>
      <c r="E40" s="347" t="s">
        <v>78</v>
      </c>
    </row>
    <row r="41" spans="2:5" s="14" customFormat="1" ht="24.95" customHeight="1" x14ac:dyDescent="0.2">
      <c r="B41" s="342"/>
      <c r="C41" s="18" t="s">
        <v>83</v>
      </c>
      <c r="D41" s="169"/>
      <c r="E41" s="348"/>
    </row>
    <row r="42" spans="2:5" s="14" customFormat="1" ht="24.95" customHeight="1" x14ac:dyDescent="0.2">
      <c r="B42" s="342"/>
      <c r="C42" s="18" t="s">
        <v>84</v>
      </c>
      <c r="D42" s="169"/>
      <c r="E42" s="348"/>
    </row>
    <row r="43" spans="2:5" s="14" customFormat="1" ht="24.95" customHeight="1" x14ac:dyDescent="0.2">
      <c r="B43" s="343"/>
      <c r="C43" s="20"/>
      <c r="D43" s="21"/>
      <c r="E43" s="349"/>
    </row>
    <row r="44" spans="2:5" s="14" customFormat="1" ht="141.75" customHeight="1" x14ac:dyDescent="0.2">
      <c r="B44" s="341" t="s">
        <v>85</v>
      </c>
      <c r="C44" s="325" t="s">
        <v>86</v>
      </c>
      <c r="D44" s="326"/>
      <c r="E44" s="347" t="s">
        <v>78</v>
      </c>
    </row>
    <row r="45" spans="2:5" s="22" customFormat="1" ht="14.25" customHeight="1" x14ac:dyDescent="0.25">
      <c r="B45" s="342"/>
      <c r="C45" s="329" t="s">
        <v>87</v>
      </c>
      <c r="D45" s="330"/>
      <c r="E45" s="348"/>
    </row>
    <row r="46" spans="2:5" s="14" customFormat="1" ht="90" customHeight="1" x14ac:dyDescent="0.2">
      <c r="B46" s="343"/>
      <c r="C46" s="331" t="s">
        <v>88</v>
      </c>
      <c r="D46" s="332"/>
      <c r="E46" s="349"/>
    </row>
    <row r="47" spans="2:5" s="14" customFormat="1" ht="42" customHeight="1" x14ac:dyDescent="0.2">
      <c r="B47" s="341" t="s">
        <v>53</v>
      </c>
      <c r="C47" s="333" t="s">
        <v>89</v>
      </c>
      <c r="D47" s="334"/>
      <c r="E47" s="344" t="s">
        <v>78</v>
      </c>
    </row>
    <row r="48" spans="2:5" s="14" customFormat="1" ht="15.75" customHeight="1" x14ac:dyDescent="0.2">
      <c r="B48" s="342"/>
      <c r="C48" s="335" t="s">
        <v>24</v>
      </c>
      <c r="D48" s="336"/>
      <c r="E48" s="345"/>
    </row>
    <row r="49" spans="2:5" s="14" customFormat="1" ht="28.5" customHeight="1" x14ac:dyDescent="0.2">
      <c r="B49" s="19"/>
      <c r="C49" s="327" t="s">
        <v>90</v>
      </c>
      <c r="D49" s="328"/>
      <c r="E49" s="346"/>
    </row>
    <row r="50" spans="2:5" s="14" customFormat="1" ht="76.5" customHeight="1" x14ac:dyDescent="0.2">
      <c r="B50" s="19" t="s">
        <v>91</v>
      </c>
      <c r="C50" s="339" t="s">
        <v>92</v>
      </c>
      <c r="D50" s="340"/>
      <c r="E50" s="266" t="s">
        <v>78</v>
      </c>
    </row>
    <row r="51" spans="2:5" s="14" customFormat="1" ht="50.25" customHeight="1" x14ac:dyDescent="0.2">
      <c r="B51" s="19" t="s">
        <v>93</v>
      </c>
      <c r="C51" s="327" t="s">
        <v>94</v>
      </c>
      <c r="D51" s="328"/>
      <c r="E51" s="266" t="s">
        <v>78</v>
      </c>
    </row>
    <row r="52" spans="2:5" s="14" customFormat="1" ht="50.25" customHeight="1" x14ac:dyDescent="0.2">
      <c r="B52" s="270" t="s">
        <v>1731</v>
      </c>
      <c r="C52" s="316" t="s">
        <v>1118</v>
      </c>
      <c r="D52" s="317"/>
      <c r="E52" s="266" t="s">
        <v>78</v>
      </c>
    </row>
    <row r="53" spans="2:5" s="14" customFormat="1" ht="20.25" customHeight="1" x14ac:dyDescent="0.2">
      <c r="B53" s="23"/>
      <c r="C53" s="24"/>
      <c r="D53" s="24"/>
      <c r="E53" s="267"/>
    </row>
    <row r="54" spans="2:5" x14ac:dyDescent="0.2">
      <c r="B54" s="25"/>
    </row>
    <row r="55" spans="2:5" x14ac:dyDescent="0.2">
      <c r="B55" s="25"/>
    </row>
    <row r="56" spans="2:5" x14ac:dyDescent="0.2">
      <c r="B56" s="25"/>
    </row>
    <row r="57" spans="2:5" x14ac:dyDescent="0.2">
      <c r="B57" s="25"/>
    </row>
    <row r="58" spans="2:5" x14ac:dyDescent="0.2">
      <c r="B58" s="25"/>
    </row>
    <row r="59" spans="2:5" x14ac:dyDescent="0.2">
      <c r="B59" s="25"/>
    </row>
    <row r="60" spans="2:5" x14ac:dyDescent="0.2">
      <c r="B60" s="25"/>
    </row>
    <row r="61" spans="2:5" x14ac:dyDescent="0.2">
      <c r="B61" s="25"/>
    </row>
    <row r="62" spans="2:5" x14ac:dyDescent="0.2">
      <c r="B62" s="25"/>
    </row>
    <row r="63" spans="2:5" x14ac:dyDescent="0.2">
      <c r="B63" s="25"/>
    </row>
    <row r="64" spans="2:5" x14ac:dyDescent="0.2">
      <c r="B64" s="25"/>
    </row>
    <row r="65" spans="2:2" x14ac:dyDescent="0.2">
      <c r="B65" s="25"/>
    </row>
    <row r="66" spans="2:2" x14ac:dyDescent="0.2">
      <c r="B66" s="25"/>
    </row>
    <row r="67" spans="2:2" x14ac:dyDescent="0.2">
      <c r="B67" s="25"/>
    </row>
    <row r="68" spans="2:2" x14ac:dyDescent="0.2">
      <c r="B68" s="25"/>
    </row>
    <row r="69" spans="2:2" x14ac:dyDescent="0.2">
      <c r="B69" s="25"/>
    </row>
    <row r="70" spans="2:2" x14ac:dyDescent="0.2">
      <c r="B70" s="25"/>
    </row>
    <row r="71" spans="2:2" x14ac:dyDescent="0.2">
      <c r="B71" s="25"/>
    </row>
    <row r="72" spans="2:2" x14ac:dyDescent="0.2">
      <c r="B72" s="25"/>
    </row>
    <row r="73" spans="2:2" x14ac:dyDescent="0.2">
      <c r="B73" s="25"/>
    </row>
    <row r="74" spans="2:2" x14ac:dyDescent="0.2">
      <c r="B74" s="25"/>
    </row>
    <row r="75" spans="2:2" x14ac:dyDescent="0.2">
      <c r="B75" s="25"/>
    </row>
    <row r="76" spans="2:2" x14ac:dyDescent="0.2">
      <c r="B76" s="25"/>
    </row>
    <row r="77" spans="2:2" x14ac:dyDescent="0.2">
      <c r="B77" s="25"/>
    </row>
    <row r="78" spans="2:2" x14ac:dyDescent="0.2">
      <c r="B78" s="25"/>
    </row>
    <row r="79" spans="2:2" x14ac:dyDescent="0.2">
      <c r="B79" s="25"/>
    </row>
    <row r="80" spans="2:2" x14ac:dyDescent="0.2">
      <c r="B80" s="25"/>
    </row>
    <row r="81" spans="2:2" x14ac:dyDescent="0.2">
      <c r="B81" s="25"/>
    </row>
    <row r="82" spans="2:2" x14ac:dyDescent="0.2">
      <c r="B82" s="25"/>
    </row>
    <row r="83" spans="2:2" x14ac:dyDescent="0.2">
      <c r="B83" s="25"/>
    </row>
    <row r="84" spans="2:2" x14ac:dyDescent="0.2">
      <c r="B84" s="25"/>
    </row>
    <row r="85" spans="2:2" x14ac:dyDescent="0.2">
      <c r="B85" s="25"/>
    </row>
    <row r="86" spans="2:2" x14ac:dyDescent="0.2">
      <c r="B86" s="25"/>
    </row>
    <row r="87" spans="2:2" x14ac:dyDescent="0.2">
      <c r="B87" s="25"/>
    </row>
    <row r="88" spans="2:2" x14ac:dyDescent="0.2">
      <c r="B88" s="25"/>
    </row>
    <row r="89" spans="2:2" x14ac:dyDescent="0.2">
      <c r="B89" s="25"/>
    </row>
    <row r="90" spans="2:2" x14ac:dyDescent="0.2">
      <c r="B90" s="25"/>
    </row>
    <row r="91" spans="2:2" x14ac:dyDescent="0.2">
      <c r="B91" s="25"/>
    </row>
    <row r="92" spans="2:2" x14ac:dyDescent="0.2">
      <c r="B92" s="25"/>
    </row>
    <row r="93" spans="2:2" x14ac:dyDescent="0.2">
      <c r="B93" s="25"/>
    </row>
    <row r="94" spans="2:2" x14ac:dyDescent="0.2">
      <c r="B94" s="25"/>
    </row>
    <row r="95" spans="2:2" x14ac:dyDescent="0.2">
      <c r="B95" s="25"/>
    </row>
    <row r="96" spans="2:2" x14ac:dyDescent="0.2">
      <c r="B96" s="25"/>
    </row>
    <row r="97" spans="2:2" x14ac:dyDescent="0.2">
      <c r="B97" s="25"/>
    </row>
    <row r="98" spans="2:2" x14ac:dyDescent="0.2">
      <c r="B98" s="25"/>
    </row>
    <row r="99" spans="2:2" x14ac:dyDescent="0.2">
      <c r="B99" s="25"/>
    </row>
    <row r="100" spans="2:2" x14ac:dyDescent="0.2">
      <c r="B100" s="25"/>
    </row>
    <row r="101" spans="2:2" x14ac:dyDescent="0.2">
      <c r="B101" s="25"/>
    </row>
    <row r="102" spans="2:2" x14ac:dyDescent="0.2">
      <c r="B102" s="25"/>
    </row>
    <row r="103" spans="2:2" x14ac:dyDescent="0.2">
      <c r="B103" s="25"/>
    </row>
    <row r="104" spans="2:2" x14ac:dyDescent="0.2">
      <c r="B104" s="25"/>
    </row>
    <row r="105" spans="2:2" x14ac:dyDescent="0.2">
      <c r="B105" s="25"/>
    </row>
    <row r="106" spans="2:2" x14ac:dyDescent="0.2">
      <c r="B106" s="25"/>
    </row>
    <row r="107" spans="2:2" x14ac:dyDescent="0.2">
      <c r="B107" s="25"/>
    </row>
    <row r="108" spans="2:2" x14ac:dyDescent="0.2">
      <c r="B108" s="25"/>
    </row>
    <row r="109" spans="2:2" x14ac:dyDescent="0.2">
      <c r="B109" s="25"/>
    </row>
    <row r="110" spans="2:2" x14ac:dyDescent="0.2">
      <c r="B110" s="25"/>
    </row>
    <row r="111" spans="2:2" x14ac:dyDescent="0.2">
      <c r="B111" s="25"/>
    </row>
    <row r="112" spans="2:2" x14ac:dyDescent="0.2">
      <c r="B112" s="25"/>
    </row>
    <row r="113" spans="2:2" x14ac:dyDescent="0.2">
      <c r="B113" s="25"/>
    </row>
    <row r="114" spans="2:2" x14ac:dyDescent="0.2">
      <c r="B114" s="25"/>
    </row>
    <row r="115" spans="2:2" x14ac:dyDescent="0.2">
      <c r="B115" s="25"/>
    </row>
    <row r="116" spans="2:2" x14ac:dyDescent="0.2">
      <c r="B116" s="25"/>
    </row>
    <row r="117" spans="2:2" x14ac:dyDescent="0.2">
      <c r="B117" s="25"/>
    </row>
    <row r="118" spans="2:2" x14ac:dyDescent="0.2">
      <c r="B118" s="25"/>
    </row>
    <row r="119" spans="2:2" x14ac:dyDescent="0.2">
      <c r="B119" s="25"/>
    </row>
    <row r="120" spans="2:2" x14ac:dyDescent="0.2">
      <c r="B120" s="25"/>
    </row>
    <row r="121" spans="2:2" x14ac:dyDescent="0.2">
      <c r="B121" s="25"/>
    </row>
    <row r="122" spans="2:2" x14ac:dyDescent="0.2">
      <c r="B122" s="25"/>
    </row>
    <row r="123" spans="2:2" x14ac:dyDescent="0.2">
      <c r="B123" s="25"/>
    </row>
    <row r="124" spans="2:2" x14ac:dyDescent="0.2">
      <c r="B124" s="25"/>
    </row>
    <row r="125" spans="2:2" x14ac:dyDescent="0.2">
      <c r="B125" s="25"/>
    </row>
    <row r="126" spans="2:2" x14ac:dyDescent="0.2">
      <c r="B126" s="25"/>
    </row>
    <row r="127" spans="2:2" x14ac:dyDescent="0.2">
      <c r="B127" s="25"/>
    </row>
    <row r="128" spans="2:2" x14ac:dyDescent="0.2">
      <c r="B128" s="25"/>
    </row>
    <row r="129" spans="2:2" x14ac:dyDescent="0.2">
      <c r="B129" s="25"/>
    </row>
    <row r="130" spans="2:2" x14ac:dyDescent="0.2">
      <c r="B130" s="25"/>
    </row>
    <row r="131" spans="2:2" x14ac:dyDescent="0.2">
      <c r="B131" s="25"/>
    </row>
    <row r="132" spans="2:2" x14ac:dyDescent="0.2">
      <c r="B132" s="25"/>
    </row>
    <row r="133" spans="2:2" x14ac:dyDescent="0.2">
      <c r="B133" s="25"/>
    </row>
    <row r="134" spans="2:2" x14ac:dyDescent="0.2">
      <c r="B134" s="25"/>
    </row>
    <row r="135" spans="2:2" x14ac:dyDescent="0.2">
      <c r="B135" s="25"/>
    </row>
    <row r="136" spans="2:2" x14ac:dyDescent="0.2">
      <c r="B136" s="25"/>
    </row>
    <row r="137" spans="2:2" x14ac:dyDescent="0.2">
      <c r="B137" s="25"/>
    </row>
    <row r="138" spans="2:2" x14ac:dyDescent="0.2">
      <c r="B138" s="25"/>
    </row>
    <row r="139" spans="2:2" x14ac:dyDescent="0.2">
      <c r="B139" s="25"/>
    </row>
    <row r="140" spans="2:2" x14ac:dyDescent="0.2">
      <c r="B140" s="25"/>
    </row>
    <row r="141" spans="2:2" x14ac:dyDescent="0.2">
      <c r="B141" s="25"/>
    </row>
    <row r="142" spans="2:2" x14ac:dyDescent="0.2">
      <c r="B142" s="25"/>
    </row>
    <row r="143" spans="2:2" x14ac:dyDescent="0.2">
      <c r="B143" s="25"/>
    </row>
    <row r="144" spans="2:2" x14ac:dyDescent="0.2">
      <c r="B144" s="25"/>
    </row>
    <row r="145" spans="2:2" x14ac:dyDescent="0.2">
      <c r="B145" s="25"/>
    </row>
    <row r="146" spans="2:2" x14ac:dyDescent="0.2">
      <c r="B146" s="25"/>
    </row>
    <row r="147" spans="2:2" x14ac:dyDescent="0.2">
      <c r="B147" s="25"/>
    </row>
    <row r="148" spans="2:2" x14ac:dyDescent="0.2">
      <c r="B148" s="25"/>
    </row>
    <row r="149" spans="2:2" x14ac:dyDescent="0.2">
      <c r="B149" s="25"/>
    </row>
    <row r="150" spans="2:2" x14ac:dyDescent="0.2">
      <c r="B150" s="25"/>
    </row>
    <row r="151" spans="2:2" x14ac:dyDescent="0.2">
      <c r="B151" s="25"/>
    </row>
    <row r="152" spans="2:2" x14ac:dyDescent="0.2">
      <c r="B152" s="25"/>
    </row>
    <row r="153" spans="2:2" x14ac:dyDescent="0.2">
      <c r="B153" s="25"/>
    </row>
    <row r="154" spans="2:2" x14ac:dyDescent="0.2">
      <c r="B154" s="25"/>
    </row>
    <row r="155" spans="2:2" x14ac:dyDescent="0.2">
      <c r="B155" s="25"/>
    </row>
    <row r="156" spans="2:2" x14ac:dyDescent="0.2">
      <c r="B156" s="25"/>
    </row>
    <row r="157" spans="2:2" x14ac:dyDescent="0.2">
      <c r="B157" s="25"/>
    </row>
    <row r="158" spans="2:2" x14ac:dyDescent="0.2">
      <c r="B158" s="25"/>
    </row>
    <row r="159" spans="2:2" x14ac:dyDescent="0.2">
      <c r="B159" s="25"/>
    </row>
    <row r="160" spans="2:2" x14ac:dyDescent="0.2">
      <c r="B160" s="25"/>
    </row>
    <row r="161" spans="2:2" x14ac:dyDescent="0.2">
      <c r="B161" s="25"/>
    </row>
    <row r="162" spans="2:2" x14ac:dyDescent="0.2">
      <c r="B162" s="25"/>
    </row>
    <row r="163" spans="2:2" x14ac:dyDescent="0.2">
      <c r="B163" s="25"/>
    </row>
    <row r="164" spans="2:2" x14ac:dyDescent="0.2">
      <c r="B164" s="25"/>
    </row>
    <row r="165" spans="2:2" x14ac:dyDescent="0.2">
      <c r="B165" s="25"/>
    </row>
    <row r="166" spans="2:2" x14ac:dyDescent="0.2">
      <c r="B166" s="25"/>
    </row>
    <row r="167" spans="2:2" x14ac:dyDescent="0.2">
      <c r="B167" s="25"/>
    </row>
    <row r="168" spans="2:2" x14ac:dyDescent="0.2">
      <c r="B168" s="25"/>
    </row>
    <row r="169" spans="2:2" x14ac:dyDescent="0.2">
      <c r="B169" s="25"/>
    </row>
    <row r="170" spans="2:2" x14ac:dyDescent="0.2">
      <c r="B170" s="25"/>
    </row>
    <row r="171" spans="2:2" x14ac:dyDescent="0.2">
      <c r="B171" s="25"/>
    </row>
    <row r="172" spans="2:2" x14ac:dyDescent="0.2">
      <c r="B172" s="25"/>
    </row>
    <row r="173" spans="2:2" x14ac:dyDescent="0.2">
      <c r="B173" s="25"/>
    </row>
    <row r="174" spans="2:2" x14ac:dyDescent="0.2">
      <c r="B174" s="25"/>
    </row>
    <row r="175" spans="2:2" x14ac:dyDescent="0.2">
      <c r="B175" s="25"/>
    </row>
    <row r="176" spans="2:2" x14ac:dyDescent="0.2">
      <c r="B176" s="25"/>
    </row>
    <row r="177" spans="2:2" x14ac:dyDescent="0.2">
      <c r="B177" s="25"/>
    </row>
    <row r="178" spans="2:2" x14ac:dyDescent="0.2">
      <c r="B178" s="25"/>
    </row>
    <row r="179" spans="2:2" x14ac:dyDescent="0.2">
      <c r="B179" s="25"/>
    </row>
    <row r="180" spans="2:2" x14ac:dyDescent="0.2">
      <c r="B180" s="25"/>
    </row>
    <row r="181" spans="2:2" x14ac:dyDescent="0.2">
      <c r="B181" s="25"/>
    </row>
    <row r="182" spans="2:2" x14ac:dyDescent="0.2">
      <c r="B182" s="25"/>
    </row>
    <row r="183" spans="2:2" x14ac:dyDescent="0.2">
      <c r="B183" s="25"/>
    </row>
    <row r="184" spans="2:2" x14ac:dyDescent="0.2">
      <c r="B184" s="25"/>
    </row>
    <row r="185" spans="2:2" x14ac:dyDescent="0.2">
      <c r="B185" s="25"/>
    </row>
    <row r="186" spans="2:2" x14ac:dyDescent="0.2">
      <c r="B186" s="25"/>
    </row>
    <row r="187" spans="2:2" x14ac:dyDescent="0.2">
      <c r="B187" s="25"/>
    </row>
    <row r="188" spans="2:2" x14ac:dyDescent="0.2">
      <c r="B188" s="25"/>
    </row>
    <row r="189" spans="2:2" x14ac:dyDescent="0.2">
      <c r="B189" s="25"/>
    </row>
    <row r="190" spans="2:2" x14ac:dyDescent="0.2">
      <c r="B190" s="25"/>
    </row>
    <row r="191" spans="2:2" x14ac:dyDescent="0.2">
      <c r="B191" s="25"/>
    </row>
    <row r="192" spans="2:2" x14ac:dyDescent="0.2">
      <c r="B192" s="25"/>
    </row>
    <row r="193" spans="2:2" x14ac:dyDescent="0.2">
      <c r="B193" s="25"/>
    </row>
    <row r="194" spans="2:2" x14ac:dyDescent="0.2">
      <c r="B194" s="25"/>
    </row>
    <row r="195" spans="2:2" x14ac:dyDescent="0.2">
      <c r="B195" s="25"/>
    </row>
    <row r="196" spans="2:2" x14ac:dyDescent="0.2">
      <c r="B196" s="25"/>
    </row>
    <row r="197" spans="2:2" x14ac:dyDescent="0.2">
      <c r="B197" s="25"/>
    </row>
    <row r="198" spans="2:2" x14ac:dyDescent="0.2">
      <c r="B198" s="25"/>
    </row>
    <row r="199" spans="2:2" x14ac:dyDescent="0.2">
      <c r="B199" s="25"/>
    </row>
    <row r="200" spans="2:2" x14ac:dyDescent="0.2">
      <c r="B200" s="25"/>
    </row>
    <row r="201" spans="2:2" x14ac:dyDescent="0.2">
      <c r="B201" s="25"/>
    </row>
    <row r="202" spans="2:2" x14ac:dyDescent="0.2">
      <c r="B202" s="25"/>
    </row>
    <row r="203" spans="2:2" x14ac:dyDescent="0.2">
      <c r="B203" s="25"/>
    </row>
    <row r="204" spans="2:2" x14ac:dyDescent="0.2">
      <c r="B204" s="25"/>
    </row>
    <row r="205" spans="2:2" x14ac:dyDescent="0.2">
      <c r="B205" s="25"/>
    </row>
    <row r="206" spans="2:2" x14ac:dyDescent="0.2">
      <c r="B206" s="25"/>
    </row>
    <row r="207" spans="2:2" x14ac:dyDescent="0.2">
      <c r="B207" s="25"/>
    </row>
    <row r="208" spans="2:2" x14ac:dyDescent="0.2">
      <c r="B208" s="25"/>
    </row>
    <row r="209" spans="2:2" x14ac:dyDescent="0.2">
      <c r="B209" s="25"/>
    </row>
    <row r="210" spans="2:2" x14ac:dyDescent="0.2">
      <c r="B210" s="25"/>
    </row>
    <row r="211" spans="2:2" x14ac:dyDescent="0.2">
      <c r="B211" s="25"/>
    </row>
    <row r="212" spans="2:2" x14ac:dyDescent="0.2">
      <c r="B212" s="25"/>
    </row>
    <row r="213" spans="2:2" x14ac:dyDescent="0.2">
      <c r="B213" s="25"/>
    </row>
    <row r="214" spans="2:2" x14ac:dyDescent="0.2">
      <c r="B214" s="25"/>
    </row>
    <row r="215" spans="2:2" x14ac:dyDescent="0.2">
      <c r="B215" s="25"/>
    </row>
    <row r="216" spans="2:2" x14ac:dyDescent="0.2">
      <c r="B216" s="25"/>
    </row>
    <row r="217" spans="2:2" x14ac:dyDescent="0.2">
      <c r="B217" s="25"/>
    </row>
    <row r="218" spans="2:2" x14ac:dyDescent="0.2">
      <c r="B218" s="25"/>
    </row>
    <row r="219" spans="2:2" x14ac:dyDescent="0.2">
      <c r="B219" s="25"/>
    </row>
    <row r="220" spans="2:2" x14ac:dyDescent="0.2">
      <c r="B220" s="25"/>
    </row>
    <row r="221" spans="2:2" x14ac:dyDescent="0.2">
      <c r="B221" s="25"/>
    </row>
    <row r="222" spans="2:2" x14ac:dyDescent="0.2">
      <c r="B222" s="25"/>
    </row>
    <row r="223" spans="2:2" x14ac:dyDescent="0.2">
      <c r="B223" s="25"/>
    </row>
    <row r="224" spans="2:2" x14ac:dyDescent="0.2">
      <c r="B224" s="25"/>
    </row>
    <row r="225" spans="2:2" x14ac:dyDescent="0.2">
      <c r="B225" s="25"/>
    </row>
    <row r="226" spans="2:2" x14ac:dyDescent="0.2">
      <c r="B226" s="25"/>
    </row>
    <row r="227" spans="2:2" x14ac:dyDescent="0.2">
      <c r="B227" s="25"/>
    </row>
    <row r="228" spans="2:2" x14ac:dyDescent="0.2">
      <c r="B228" s="25"/>
    </row>
    <row r="229" spans="2:2" x14ac:dyDescent="0.2">
      <c r="B229" s="25"/>
    </row>
    <row r="230" spans="2:2" x14ac:dyDescent="0.2">
      <c r="B230" s="25"/>
    </row>
  </sheetData>
  <sheetProtection algorithmName="SHA-512" hashValue="gEoPbaiiuOqV3enPeXzZ3xiWuYDys7srKQVPNw3fAT109bVmL0/Sfcqfi+oKhxSToAj+r0mAIJDpJg22FFqH9A==" saltValue="BmxBwrAmym66BSrGrz+XBw==" spinCount="100000" sheet="1" selectLockedCells="1"/>
  <mergeCells count="20">
    <mergeCell ref="B47:B48"/>
    <mergeCell ref="B44:B46"/>
    <mergeCell ref="B40:B43"/>
    <mergeCell ref="C49:D49"/>
    <mergeCell ref="E47:E49"/>
    <mergeCell ref="E40:E43"/>
    <mergeCell ref="E44:E46"/>
    <mergeCell ref="C52:D52"/>
    <mergeCell ref="C5:E5"/>
    <mergeCell ref="C38:D38"/>
    <mergeCell ref="C40:D40"/>
    <mergeCell ref="C44:D44"/>
    <mergeCell ref="C51:D51"/>
    <mergeCell ref="C39:D39"/>
    <mergeCell ref="C45:D45"/>
    <mergeCell ref="C46:D46"/>
    <mergeCell ref="C47:D47"/>
    <mergeCell ref="C48:D48"/>
    <mergeCell ref="C32:D32"/>
    <mergeCell ref="C50:D50"/>
  </mergeCells>
  <conditionalFormatting sqref="C7 C9:C25 C30:C34">
    <cfRule type="notContainsBlanks" dxfId="88" priority="142">
      <formula>LEN(TRIM(C7))&gt;0</formula>
    </cfRule>
  </conditionalFormatting>
  <conditionalFormatting sqref="E1:E2 E4 E6:E26 D27:D28 E29:E40 E44 E47 E50:E52">
    <cfRule type="containsText" dxfId="87" priority="89" operator="containsText" text="Yes">
      <formula>NOT(ISERROR(SEARCH("Yes",D1)))</formula>
    </cfRule>
  </conditionalFormatting>
  <conditionalFormatting sqref="E3">
    <cfRule type="containsText" dxfId="86" priority="4" operator="containsText" text="&quot;No&quot;">
      <formula>NOT(ISERROR(SEARCH("""No""",E3)))</formula>
    </cfRule>
    <cfRule type="containsText" dxfId="85" priority="5" operator="containsText" text="Yes">
      <formula>NOT(ISERROR(SEARCH("Yes",E3)))</formula>
    </cfRule>
  </conditionalFormatting>
  <conditionalFormatting sqref="E27:E28">
    <cfRule type="containsText" dxfId="84" priority="6" operator="containsText" text="&quot;No&quot;">
      <formula>NOT(ISERROR(SEARCH("""No""",E27)))</formula>
    </cfRule>
    <cfRule type="containsText" dxfId="83" priority="7" operator="containsText" text="Yes">
      <formula>NOT(ISERROR(SEARCH("Yes",E27)))</formula>
    </cfRule>
  </conditionalFormatting>
  <conditionalFormatting sqref="E29:E40 E50:E52 E1:E2 E4 E6:E26 D27:D28 E44 E47">
    <cfRule type="containsText" dxfId="82" priority="52" operator="containsText" text="No">
      <formula>NOT(ISERROR(SEARCH("No",D1)))</formula>
    </cfRule>
  </conditionalFormatting>
  <conditionalFormatting sqref="E38:E40">
    <cfRule type="containsText" dxfId="81" priority="128" operator="containsText" text="No">
      <formula>NOT(ISERROR(SEARCH("No",E38)))</formula>
    </cfRule>
    <cfRule type="containsText" dxfId="80" priority="129" operator="containsText" text="Yes">
      <formula>NOT(ISERROR(SEARCH("Yes",E38)))</formula>
    </cfRule>
  </conditionalFormatting>
  <conditionalFormatting sqref="E40">
    <cfRule type="containsText" dxfId="79" priority="50" operator="containsText" text="No">
      <formula>NOT(ISERROR(SEARCH("No",E40)))</formula>
    </cfRule>
    <cfRule type="containsText" dxfId="78" priority="51" operator="containsText" text="Yes">
      <formula>NOT(ISERROR(SEARCH("Yes",E40)))</formula>
    </cfRule>
  </conditionalFormatting>
  <conditionalFormatting sqref="E44">
    <cfRule type="containsText" dxfId="77" priority="91" operator="containsText" text="Already verified">
      <formula>NOT(ISERROR(SEARCH("Already verified",E44)))</formula>
    </cfRule>
    <cfRule type="containsText" dxfId="76" priority="92" operator="containsText" text="No">
      <formula>NOT(ISERROR(SEARCH("No",E44)))</formula>
    </cfRule>
    <cfRule type="containsText" dxfId="75" priority="97" operator="containsText" text="e-mail sent">
      <formula>NOT(ISERROR(SEARCH("e-mail sent",E44)))</formula>
    </cfRule>
  </conditionalFormatting>
  <conditionalFormatting sqref="E50">
    <cfRule type="containsText" dxfId="74" priority="1" operator="containsText" text="No">
      <formula>NOT(ISERROR(SEARCH("No",E50)))</formula>
    </cfRule>
    <cfRule type="containsText" dxfId="73" priority="2" operator="containsText" text="Yes">
      <formula>NOT(ISERROR(SEARCH("Yes",E50)))</formula>
    </cfRule>
  </conditionalFormatting>
  <conditionalFormatting sqref="E50:E52">
    <cfRule type="containsText" dxfId="72" priority="3" operator="containsText" text="Not Applicable">
      <formula>NOT(ISERROR(SEARCH("Not Applicable",E50)))</formula>
    </cfRule>
  </conditionalFormatting>
  <dataValidations count="6">
    <dataValidation type="list" allowBlank="1" showInputMessage="1" showErrorMessage="1" sqref="E47 E53 E38:E40" xr:uid="{ED5A8B70-CE0D-431E-B669-B56609235332}">
      <formula1>"Please confirm…,Yes,No"</formula1>
    </dataValidation>
    <dataValidation type="whole" operator="greaterThan" allowBlank="1" showErrorMessage="1" error="Must be a whole number greater than 0!" sqref="C11:C12 C14 C16" xr:uid="{B4766D7A-6274-4E93-AB42-2A3C7E753338}">
      <formula1>0</formula1>
    </dataValidation>
    <dataValidation type="list" allowBlank="1" showInputMessage="1" showErrorMessage="1" sqref="E44" xr:uid="{D22EE18D-94B5-486D-80EE-02FE7D3C36A8}">
      <formula1>"Please confirm…,e-mail sent,Already verified,No"</formula1>
    </dataValidation>
    <dataValidation type="list" allowBlank="1" showInputMessage="1" showErrorMessage="1" sqref="E50:E52" xr:uid="{A88E0068-1413-4D2A-A660-F4DD8AA8BD51}">
      <formula1>"Please confirm…,Yes,No,Not Applicable"</formula1>
    </dataValidation>
    <dataValidation type="date" operator="greaterThan" allowBlank="1" showInputMessage="1" showErrorMessage="1" errorTitle="Invalid date!" error="Date must be mm/dd/yyyy format!" sqref="C24 C22 C20 C18" xr:uid="{0E01E622-3990-4393-88FF-BBAAB9097D63}">
      <formula1>32874</formula1>
    </dataValidation>
    <dataValidation type="date" operator="greaterThan" allowBlank="1" showInputMessage="1" showErrorMessage="1" errorTitle="Invalid date!" error="Date must be a valid date in dd/mm/yyyy format!" sqref="C17 C19 C21 C23 C13" xr:uid="{FB1386B5-4BB2-405B-873D-E3A4949217EB}">
      <formula1>32874</formula1>
    </dataValidation>
  </dataValidations>
  <hyperlinks>
    <hyperlink ref="C45" r:id="rId1" xr:uid="{771FB6F1-AE4E-48F5-AA4A-F0D8CB31333C}"/>
    <hyperlink ref="C48" r:id="rId2" xr:uid="{9FCDD0CB-663E-49AA-9FDA-39569E7BD089}"/>
    <hyperlink ref="C52:D52" r:id="rId3" display="Please download, complete and include the Insurance Brokers Statement from enterprise-ireland.com." xr:uid="{6739BCD3-C67B-4D48-A03E-4E0492EAE3F5}"/>
  </hyperlinks>
  <pageMargins left="0.31496062992125984" right="0.31496062992125984" top="0.27559055118110237" bottom="0.27559055118110237" header="0.11811023622047245" footer="0.11811023622047245"/>
  <pageSetup paperSize="9" scale="85" orientation="portrait" r:id="rId4"/>
  <extLst>
    <ext xmlns:x14="http://schemas.microsoft.com/office/spreadsheetml/2009/9/main" uri="{78C0D931-6437-407d-A8EE-F0AAD7539E65}">
      <x14:conditionalFormattings>
        <x14:conditionalFormatting xmlns:xm="http://schemas.microsoft.com/office/excel/2006/main">
          <x14:cfRule type="expression" priority="49" id="{DDDB79B0-B395-4845-904A-453455F6AFF3}">
            <xm:f>$C$3=hidden_lists!$A$1</xm:f>
            <x14:dxf>
              <font>
                <b val="0"/>
                <i val="0"/>
              </font>
            </x14:dxf>
          </x14:cfRule>
          <xm:sqref>C3</xm:sqref>
        </x14:conditionalFormatting>
        <x14:conditionalFormatting xmlns:xm="http://schemas.microsoft.com/office/excel/2006/main">
          <x14:cfRule type="expression" priority="8" id="{4ABC2D51-44B1-4C11-8EC0-85962D2CE71A}">
            <xm:f>$C$3=hidden_lists!$A$1</xm:f>
            <x14:dxf>
              <fill>
                <patternFill patternType="darkGray"/>
              </fill>
            </x14:dxf>
          </x14:cfRule>
          <xm:sqref>C7 C9 C11 C13 C15 C17 C19 C21 C23 C25 C30 C32 C34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Invalid option" error="Consult your Letter of Offer for the correct method of Overheads." xr:uid="{DCDF8B38-89DC-4DD1-B6B1-8D7D50D1495C}">
          <x14:formula1>
            <xm:f>hidden_lists!$A$10:$A$13</xm:f>
          </x14:formula1>
          <xm:sqref>C15</xm:sqref>
        </x14:dataValidation>
        <x14:dataValidation type="list" showErrorMessage="1" errorTitle="Final claim?" error="Select Yes or No!" xr:uid="{F2E8F1E2-E84A-4C0E-870F-9C58398383A7}">
          <x14:formula1>
            <xm:f>hidden_lists!$F$1:$F$3</xm:f>
          </x14:formula1>
          <xm:sqref>C25</xm:sqref>
        </x14:dataValidation>
        <x14:dataValidation type="list" showErrorMessage="1" errorTitle="Invalid entry!" xr:uid="{D52477A3-F350-4589-B894-760E78B0E38D}">
          <x14:formula1>
            <xm:f>hidden_lists!$A$1:$A$7</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AB86A-16F9-42FA-8619-CDCFB8DCBF1F}">
  <sheetPr>
    <tabColor theme="7" tint="0.79998168889431442"/>
    <pageSetUpPr fitToPage="1"/>
  </sheetPr>
  <dimension ref="A1:W216"/>
  <sheetViews>
    <sheetView showGridLines="0" showRowColHeaders="0" zoomScaleNormal="100" workbookViewId="0">
      <selection activeCell="H13" sqref="H13"/>
    </sheetView>
  </sheetViews>
  <sheetFormatPr defaultColWidth="9.140625" defaultRowHeight="15" x14ac:dyDescent="0.25"/>
  <cols>
    <col min="1" max="1" width="1.7109375" style="35" customWidth="1"/>
    <col min="2" max="2" width="10.28515625" style="35" customWidth="1"/>
    <col min="3" max="3" width="28.5703125" style="35" customWidth="1"/>
    <col min="4" max="4" width="42.85546875" style="96" customWidth="1"/>
    <col min="5" max="5" width="13.140625" style="96" customWidth="1"/>
    <col min="6" max="6" width="15" style="96" customWidth="1"/>
    <col min="7" max="7" width="16.28515625" style="96" customWidth="1"/>
    <col min="8" max="8" width="16.140625" style="96" customWidth="1"/>
    <col min="9" max="9" width="15.140625" style="97" customWidth="1"/>
    <col min="10" max="10" width="11.5703125" style="97" customWidth="1"/>
    <col min="11" max="11" width="16.7109375" style="96" customWidth="1"/>
    <col min="12" max="12" width="16.140625" style="96" customWidth="1"/>
    <col min="13" max="13" width="15.85546875" style="96" customWidth="1"/>
    <col min="14" max="14" width="16.140625" style="96" customWidth="1"/>
    <col min="15" max="15" width="2.7109375" style="26" customWidth="1"/>
    <col min="16" max="16" width="26.7109375" style="35" customWidth="1"/>
    <col min="17" max="17" width="29" style="35" customWidth="1"/>
    <col min="18" max="18" width="20.5703125" style="35" customWidth="1"/>
    <col min="19" max="19" width="17" style="35" customWidth="1"/>
    <col min="20" max="20" width="10.140625" style="35" customWidth="1"/>
    <col min="21" max="21" width="12.5703125" style="35" customWidth="1"/>
    <col min="22" max="16384" width="9.140625" style="35"/>
  </cols>
  <sheetData>
    <row r="1" spans="2:23" ht="5.25" customHeight="1" x14ac:dyDescent="0.25"/>
    <row r="2" spans="2:23" s="26" customFormat="1" ht="28.5" customHeight="1" x14ac:dyDescent="0.25">
      <c r="B2" s="98" t="str">
        <f>hidden_lists!F12</f>
        <v>Refer to your Letter of Offer carefully before completing claim.  Incomplete claims (e.g. incomplete mandatory fields) will be returned.</v>
      </c>
      <c r="C2" s="98"/>
      <c r="D2" s="98"/>
      <c r="E2" s="98"/>
      <c r="F2" s="98"/>
      <c r="G2" s="98"/>
      <c r="H2" s="98"/>
      <c r="I2" s="99"/>
      <c r="J2" s="99"/>
      <c r="K2" s="98"/>
      <c r="L2" s="98"/>
      <c r="M2" s="98"/>
      <c r="N2" s="98"/>
      <c r="P2" s="101"/>
    </row>
    <row r="3" spans="2:23" s="103" customFormat="1" ht="27.75" customHeight="1" x14ac:dyDescent="0.25">
      <c r="B3" s="230" t="str">
        <f>IF('Claim Checklist'!$C$3=hidden_lists!$A$1,hidden_lists!$F$7,'Claim Checklist'!$C$3)</f>
        <v>Select Grant Type on Payment Checklist tab!</v>
      </c>
      <c r="C3" s="230"/>
      <c r="D3" s="231"/>
      <c r="E3" s="231"/>
      <c r="F3" s="232" t="s">
        <v>95</v>
      </c>
      <c r="G3" s="233" t="str">
        <f>IF('Claim Checklist'!$C$7&lt;&gt;"",'Claim Checklist'!$C$7,"")</f>
        <v/>
      </c>
      <c r="H3" s="232"/>
      <c r="I3" s="234"/>
      <c r="J3" s="234"/>
      <c r="K3" s="235" t="s">
        <v>96</v>
      </c>
      <c r="L3" s="102"/>
      <c r="M3" s="102"/>
      <c r="N3" s="26"/>
      <c r="O3" s="240"/>
      <c r="P3" s="241" t="s">
        <v>97</v>
      </c>
      <c r="Q3" s="242"/>
      <c r="R3" s="242"/>
      <c r="S3" s="242"/>
      <c r="T3" s="241"/>
      <c r="U3" s="241"/>
      <c r="V3" s="241"/>
      <c r="W3" s="241"/>
    </row>
    <row r="4" spans="2:23" s="107" customFormat="1" ht="15" customHeight="1" x14ac:dyDescent="0.25">
      <c r="B4" s="104" t="s">
        <v>98</v>
      </c>
      <c r="C4" s="105"/>
      <c r="D4" s="105"/>
      <c r="E4" s="105"/>
      <c r="F4" s="105"/>
      <c r="G4" s="105"/>
      <c r="H4" s="105"/>
      <c r="I4" s="106"/>
      <c r="J4" s="110" t="s">
        <v>99</v>
      </c>
      <c r="K4" s="196" t="str">
        <f>IF('Claim Checklist'!C13&lt;&gt;"",'Claim Checklist'!C13,"")</f>
        <v/>
      </c>
      <c r="L4" s="113" t="s">
        <v>100</v>
      </c>
      <c r="M4" s="105"/>
      <c r="N4" s="105"/>
      <c r="O4" s="240"/>
      <c r="P4" s="108" t="s">
        <v>101</v>
      </c>
    </row>
    <row r="5" spans="2:23" s="107" customFormat="1" ht="15" customHeight="1" x14ac:dyDescent="0.25">
      <c r="B5" s="104" t="s">
        <v>102</v>
      </c>
      <c r="C5" s="105"/>
      <c r="D5" s="105"/>
      <c r="E5" s="105"/>
      <c r="F5" s="105"/>
      <c r="G5" s="105"/>
      <c r="I5" s="106"/>
      <c r="J5" s="106"/>
      <c r="K5" s="109"/>
      <c r="L5" s="105"/>
      <c r="M5" s="105"/>
      <c r="N5" s="105"/>
      <c r="O5" s="240"/>
      <c r="P5" s="108" t="s">
        <v>103</v>
      </c>
    </row>
    <row r="6" spans="2:23" s="107" customFormat="1" ht="15" customHeight="1" x14ac:dyDescent="0.25">
      <c r="B6" s="104" t="s">
        <v>104</v>
      </c>
      <c r="C6" s="105"/>
      <c r="D6" s="105"/>
      <c r="E6" s="105"/>
      <c r="F6" s="105"/>
      <c r="H6" s="105"/>
      <c r="J6" s="111" t="s">
        <v>105</v>
      </c>
      <c r="K6" s="218" t="str">
        <f>IF('Claim Checklist'!C15=hidden_lists!A11,"30% of Salaries",IF('Claim Checklist'!C15=hidden_lists!A12,"20% of Project",IF('Claim Checklist'!C15=hidden_lists!A13,"Defined (tab 10.)","")))</f>
        <v>20% of Project</v>
      </c>
      <c r="L6" s="105"/>
      <c r="M6" s="105"/>
      <c r="N6" s="105"/>
      <c r="O6" s="240"/>
      <c r="P6" s="108" t="s">
        <v>108</v>
      </c>
    </row>
    <row r="7" spans="2:23" s="107" customFormat="1" ht="15" customHeight="1" x14ac:dyDescent="0.25">
      <c r="B7" s="104" t="s">
        <v>106</v>
      </c>
      <c r="C7" s="105"/>
      <c r="D7" s="105"/>
      <c r="E7" s="105"/>
      <c r="F7" s="105"/>
      <c r="G7" s="105"/>
      <c r="H7" s="105"/>
      <c r="J7" s="111" t="s">
        <v>107</v>
      </c>
      <c r="K7" s="112" t="str">
        <f>IF('Claim Checklist'!$C$19&lt;&gt;"",'Claim Checklist'!$C$19,"")</f>
        <v/>
      </c>
      <c r="L7" s="113" t="s">
        <v>100</v>
      </c>
      <c r="M7" s="105"/>
      <c r="N7" s="105"/>
      <c r="O7" s="240"/>
      <c r="T7" s="114"/>
    </row>
    <row r="8" spans="2:23" s="107" customFormat="1" x14ac:dyDescent="0.25">
      <c r="B8" s="104" t="s">
        <v>109</v>
      </c>
      <c r="C8" s="105"/>
      <c r="D8" s="105"/>
      <c r="F8" s="105"/>
      <c r="G8" s="115"/>
      <c r="H8" s="105"/>
      <c r="J8" s="111" t="s">
        <v>110</v>
      </c>
      <c r="K8" s="112" t="str">
        <f>IF('Claim Checklist'!$C$21&lt;&gt;"",'Claim Checklist'!$C$21,"")</f>
        <v/>
      </c>
      <c r="L8" s="113" t="s">
        <v>100</v>
      </c>
      <c r="M8" s="105"/>
      <c r="N8" s="105"/>
      <c r="O8" s="240"/>
      <c r="P8" s="108"/>
      <c r="T8" s="114"/>
    </row>
    <row r="9" spans="2:23" s="107" customFormat="1" ht="15" customHeight="1" x14ac:dyDescent="0.25">
      <c r="B9" s="104" t="s">
        <v>111</v>
      </c>
      <c r="C9" s="105"/>
      <c r="D9" s="105"/>
      <c r="E9" s="105"/>
      <c r="H9" s="105"/>
      <c r="J9" s="111"/>
      <c r="K9" s="116"/>
      <c r="L9" s="113"/>
      <c r="M9" s="105"/>
      <c r="N9" s="105"/>
      <c r="O9" s="240"/>
      <c r="P9" s="108"/>
      <c r="T9" s="114"/>
    </row>
    <row r="10" spans="2:23" s="107" customFormat="1" ht="15" customHeight="1" x14ac:dyDescent="0.25">
      <c r="B10" s="104" t="s">
        <v>112</v>
      </c>
      <c r="C10" s="105"/>
      <c r="D10" s="105"/>
      <c r="E10" s="105"/>
      <c r="F10" s="105"/>
      <c r="G10" s="115"/>
      <c r="H10" s="105"/>
      <c r="J10" s="199" t="s">
        <v>113</v>
      </c>
      <c r="K10" s="215">
        <f>SUM(K16:K215)</f>
        <v>0</v>
      </c>
      <c r="L10" s="113"/>
      <c r="M10" s="105"/>
      <c r="N10" s="105"/>
      <c r="O10" s="240"/>
      <c r="P10" s="108"/>
      <c r="T10" s="114"/>
    </row>
    <row r="11" spans="2:23" s="107" customFormat="1" ht="15" customHeight="1" x14ac:dyDescent="0.25">
      <c r="B11" s="104" t="s">
        <v>114</v>
      </c>
      <c r="C11" s="105"/>
      <c r="D11" s="105"/>
      <c r="E11" s="105"/>
      <c r="F11" s="105"/>
      <c r="G11" s="115"/>
      <c r="H11" s="105"/>
      <c r="J11" s="117"/>
      <c r="K11" s="198"/>
      <c r="L11" s="113"/>
      <c r="M11" s="105"/>
      <c r="N11" s="105"/>
      <c r="O11" s="240"/>
      <c r="P11" s="108"/>
      <c r="T11" s="114"/>
    </row>
    <row r="12" spans="2:23" s="107" customFormat="1" ht="4.5" customHeight="1" x14ac:dyDescent="0.25">
      <c r="B12" s="104"/>
      <c r="C12" s="105"/>
      <c r="D12" s="105"/>
      <c r="E12" s="105"/>
      <c r="F12" s="105"/>
      <c r="G12" s="115"/>
      <c r="H12" s="105"/>
      <c r="J12" s="117"/>
      <c r="K12" s="198"/>
      <c r="L12" s="113"/>
      <c r="M12" s="105"/>
      <c r="N12" s="105"/>
      <c r="O12" s="240"/>
      <c r="P12" s="108"/>
      <c r="T12" s="114"/>
    </row>
    <row r="13" spans="2:23" s="107" customFormat="1" ht="15" customHeight="1" x14ac:dyDescent="0.25">
      <c r="B13" s="104"/>
      <c r="C13" s="350" t="s">
        <v>1729</v>
      </c>
      <c r="D13" s="350"/>
      <c r="E13" s="350"/>
      <c r="F13" s="350"/>
      <c r="G13" s="350"/>
      <c r="H13" s="295">
        <v>150000</v>
      </c>
      <c r="J13" s="117"/>
      <c r="K13" s="198"/>
      <c r="L13" s="113"/>
      <c r="M13" s="105"/>
      <c r="N13" s="105"/>
      <c r="O13" s="240"/>
      <c r="P13" s="108"/>
      <c r="T13" s="114"/>
    </row>
    <row r="14" spans="2:23" s="107" customFormat="1" ht="4.5" customHeight="1" x14ac:dyDescent="0.25">
      <c r="B14" s="104"/>
      <c r="C14" s="105"/>
      <c r="D14" s="105"/>
      <c r="E14" s="105"/>
      <c r="F14" s="105"/>
      <c r="G14" s="115"/>
      <c r="H14" s="105"/>
      <c r="J14" s="117"/>
      <c r="K14" s="198"/>
      <c r="L14" s="113"/>
      <c r="M14" s="105"/>
      <c r="N14" s="105"/>
      <c r="O14" s="240"/>
      <c r="P14" s="108"/>
      <c r="T14" s="114"/>
    </row>
    <row r="15" spans="2:23" s="26" customFormat="1" ht="56.25" customHeight="1" x14ac:dyDescent="0.25">
      <c r="B15" s="236" t="s">
        <v>115</v>
      </c>
      <c r="C15" s="237" t="s">
        <v>116</v>
      </c>
      <c r="D15" s="237" t="s">
        <v>117</v>
      </c>
      <c r="E15" s="237" t="s">
        <v>118</v>
      </c>
      <c r="F15" s="237" t="s">
        <v>119</v>
      </c>
      <c r="G15" s="237" t="s">
        <v>120</v>
      </c>
      <c r="H15" s="237" t="s">
        <v>121</v>
      </c>
      <c r="I15" s="237" t="s">
        <v>122</v>
      </c>
      <c r="J15" s="237" t="s">
        <v>123</v>
      </c>
      <c r="K15" s="238" t="s">
        <v>124</v>
      </c>
      <c r="L15" s="153"/>
      <c r="M15" s="153"/>
      <c r="N15" s="153"/>
      <c r="O15" s="240"/>
      <c r="P15" s="237" t="s">
        <v>125</v>
      </c>
      <c r="Q15" s="239" t="s">
        <v>126</v>
      </c>
      <c r="R15" s="237" t="s">
        <v>127</v>
      </c>
    </row>
    <row r="16" spans="2:23" s="120" customFormat="1" x14ac:dyDescent="0.25">
      <c r="B16" s="3"/>
      <c r="C16" s="61"/>
      <c r="D16" s="66"/>
      <c r="E16" s="66"/>
      <c r="F16" s="67"/>
      <c r="G16" s="67"/>
      <c r="H16" s="68"/>
      <c r="I16" s="69" t="s">
        <v>128</v>
      </c>
      <c r="J16" s="69" t="s">
        <v>4</v>
      </c>
      <c r="K16" s="1">
        <f>G16*H16</f>
        <v>0</v>
      </c>
      <c r="L16" s="118" t="str">
        <f>IF(AND($C16&lt;&gt;"",OR(LEN(TRIM($D16))=0,LEN(TRIM($F16))=0,LEN(TRIM($G16))=0,LEN(TRIM($H16))=0)),"  Blank field(s) detected!","")</f>
        <v/>
      </c>
      <c r="M16" s="119"/>
      <c r="O16" s="243"/>
      <c r="P16" s="61" t="s">
        <v>129</v>
      </c>
      <c r="Q16" s="70">
        <v>5000</v>
      </c>
      <c r="R16" s="71">
        <f t="shared" ref="R16:R47" si="0">IF(AND($Q16&lt;&gt;0,$I16="M (monthly)"),MIN(($H$13/(232)),$Q16*12/(232)),IF(AND($Q16&lt;&gt;0,$I16="W (weekly)"),MIN(($H$13/(232)),$Q16*52/(232)),IF(AND($Q16&lt;&gt;0,$I16="F (fortnightly)"),MIN(($H$13/(232)),$Q16*26/(232)),0)))</f>
        <v>258.62068965517244</v>
      </c>
    </row>
    <row r="17" spans="2:18" s="120" customFormat="1" x14ac:dyDescent="0.25">
      <c r="B17" s="3"/>
      <c r="C17" s="61"/>
      <c r="D17" s="66"/>
      <c r="E17" s="66"/>
      <c r="F17" s="67"/>
      <c r="G17" s="67"/>
      <c r="H17" s="68"/>
      <c r="I17" s="69" t="s">
        <v>128</v>
      </c>
      <c r="J17" s="69" t="s">
        <v>4</v>
      </c>
      <c r="K17" s="1">
        <f t="shared" ref="K17:K42" si="1">G17*H17</f>
        <v>0</v>
      </c>
      <c r="L17" s="118" t="str">
        <f t="shared" ref="L17:L80" si="2">IF(AND($C17&lt;&gt;"",OR(LEN(TRIM($D17))=0,LEN(TRIM($F17))=0,LEN(TRIM($G17))=0,LEN(TRIM($H17))=0)),"  Blank field(s) detected!","")</f>
        <v/>
      </c>
      <c r="M17" s="119"/>
      <c r="O17" s="243"/>
      <c r="P17" s="61" t="s">
        <v>130</v>
      </c>
      <c r="Q17" s="70">
        <v>15000</v>
      </c>
      <c r="R17" s="71">
        <f t="shared" si="0"/>
        <v>646.55172413793105</v>
      </c>
    </row>
    <row r="18" spans="2:18" s="120" customFormat="1" x14ac:dyDescent="0.25">
      <c r="B18" s="3"/>
      <c r="C18" s="61"/>
      <c r="D18" s="66"/>
      <c r="E18" s="66"/>
      <c r="F18" s="67"/>
      <c r="G18" s="67"/>
      <c r="H18" s="68"/>
      <c r="I18" s="69" t="s">
        <v>128</v>
      </c>
      <c r="J18" s="69" t="s">
        <v>4</v>
      </c>
      <c r="K18" s="1">
        <f t="shared" si="1"/>
        <v>0</v>
      </c>
      <c r="L18" s="118" t="str">
        <f t="shared" si="2"/>
        <v/>
      </c>
      <c r="M18" s="119"/>
      <c r="O18" s="243"/>
      <c r="P18" s="61"/>
      <c r="Q18" s="70"/>
      <c r="R18" s="71">
        <f t="shared" si="0"/>
        <v>0</v>
      </c>
    </row>
    <row r="19" spans="2:18" s="120" customFormat="1" x14ac:dyDescent="0.25">
      <c r="B19" s="3"/>
      <c r="C19" s="61"/>
      <c r="D19" s="66"/>
      <c r="E19" s="66"/>
      <c r="F19" s="67"/>
      <c r="G19" s="67"/>
      <c r="H19" s="68"/>
      <c r="I19" s="69" t="s">
        <v>128</v>
      </c>
      <c r="J19" s="69" t="s">
        <v>4</v>
      </c>
      <c r="K19" s="1">
        <f t="shared" si="1"/>
        <v>0</v>
      </c>
      <c r="L19" s="118" t="str">
        <f t="shared" si="2"/>
        <v/>
      </c>
      <c r="M19" s="119"/>
      <c r="O19" s="243"/>
      <c r="P19" s="61"/>
      <c r="Q19" s="70"/>
      <c r="R19" s="71">
        <f t="shared" si="0"/>
        <v>0</v>
      </c>
    </row>
    <row r="20" spans="2:18" s="120" customFormat="1" x14ac:dyDescent="0.25">
      <c r="B20" s="3"/>
      <c r="C20" s="61"/>
      <c r="D20" s="66"/>
      <c r="E20" s="66"/>
      <c r="F20" s="67"/>
      <c r="G20" s="67"/>
      <c r="H20" s="68"/>
      <c r="I20" s="69" t="s">
        <v>128</v>
      </c>
      <c r="J20" s="69" t="s">
        <v>4</v>
      </c>
      <c r="K20" s="1">
        <f t="shared" si="1"/>
        <v>0</v>
      </c>
      <c r="L20" s="118" t="str">
        <f t="shared" si="2"/>
        <v/>
      </c>
      <c r="M20" s="119"/>
      <c r="O20" s="243"/>
      <c r="P20" s="61"/>
      <c r="Q20" s="70"/>
      <c r="R20" s="71">
        <f t="shared" si="0"/>
        <v>0</v>
      </c>
    </row>
    <row r="21" spans="2:18" s="120" customFormat="1" x14ac:dyDescent="0.25">
      <c r="B21" s="3"/>
      <c r="C21" s="61"/>
      <c r="D21" s="66"/>
      <c r="E21" s="66"/>
      <c r="F21" s="67"/>
      <c r="G21" s="67"/>
      <c r="H21" s="68"/>
      <c r="I21" s="69" t="s">
        <v>128</v>
      </c>
      <c r="J21" s="69" t="s">
        <v>4</v>
      </c>
      <c r="K21" s="1">
        <f t="shared" si="1"/>
        <v>0</v>
      </c>
      <c r="L21" s="118" t="str">
        <f t="shared" si="2"/>
        <v/>
      </c>
      <c r="M21" s="119"/>
      <c r="O21" s="243"/>
      <c r="P21" s="61"/>
      <c r="Q21" s="70"/>
      <c r="R21" s="71">
        <f t="shared" si="0"/>
        <v>0</v>
      </c>
    </row>
    <row r="22" spans="2:18" s="120" customFormat="1" x14ac:dyDescent="0.25">
      <c r="B22" s="3"/>
      <c r="C22" s="61"/>
      <c r="D22" s="66"/>
      <c r="E22" s="66"/>
      <c r="F22" s="67"/>
      <c r="G22" s="67"/>
      <c r="H22" s="68"/>
      <c r="I22" s="69" t="s">
        <v>128</v>
      </c>
      <c r="J22" s="69" t="s">
        <v>4</v>
      </c>
      <c r="K22" s="1">
        <f t="shared" si="1"/>
        <v>0</v>
      </c>
      <c r="L22" s="118" t="str">
        <f t="shared" si="2"/>
        <v/>
      </c>
      <c r="M22" s="119"/>
      <c r="O22" s="243"/>
      <c r="P22" s="61"/>
      <c r="Q22" s="70"/>
      <c r="R22" s="71">
        <f t="shared" si="0"/>
        <v>0</v>
      </c>
    </row>
    <row r="23" spans="2:18" s="120" customFormat="1" x14ac:dyDescent="0.25">
      <c r="B23" s="3"/>
      <c r="C23" s="61"/>
      <c r="D23" s="66"/>
      <c r="E23" s="66"/>
      <c r="F23" s="67"/>
      <c r="G23" s="67"/>
      <c r="H23" s="68"/>
      <c r="I23" s="69" t="s">
        <v>128</v>
      </c>
      <c r="J23" s="69" t="s">
        <v>4</v>
      </c>
      <c r="K23" s="1">
        <f t="shared" si="1"/>
        <v>0</v>
      </c>
      <c r="L23" s="118" t="str">
        <f t="shared" si="2"/>
        <v/>
      </c>
      <c r="M23" s="119"/>
      <c r="O23" s="243"/>
      <c r="P23" s="61"/>
      <c r="Q23" s="70"/>
      <c r="R23" s="71">
        <f t="shared" si="0"/>
        <v>0</v>
      </c>
    </row>
    <row r="24" spans="2:18" s="120" customFormat="1" x14ac:dyDescent="0.25">
      <c r="B24" s="3"/>
      <c r="C24" s="61"/>
      <c r="D24" s="66"/>
      <c r="E24" s="66"/>
      <c r="F24" s="67"/>
      <c r="G24" s="67"/>
      <c r="H24" s="68"/>
      <c r="I24" s="69" t="s">
        <v>128</v>
      </c>
      <c r="J24" s="69" t="s">
        <v>4</v>
      </c>
      <c r="K24" s="1">
        <f t="shared" si="1"/>
        <v>0</v>
      </c>
      <c r="L24" s="118" t="str">
        <f t="shared" si="2"/>
        <v/>
      </c>
      <c r="M24" s="119"/>
      <c r="O24" s="243"/>
      <c r="P24" s="61"/>
      <c r="Q24" s="70"/>
      <c r="R24" s="71">
        <f t="shared" si="0"/>
        <v>0</v>
      </c>
    </row>
    <row r="25" spans="2:18" s="120" customFormat="1" x14ac:dyDescent="0.25">
      <c r="B25" s="3"/>
      <c r="C25" s="61"/>
      <c r="D25" s="66"/>
      <c r="E25" s="66"/>
      <c r="F25" s="67"/>
      <c r="G25" s="67"/>
      <c r="H25" s="68"/>
      <c r="I25" s="69" t="s">
        <v>128</v>
      </c>
      <c r="J25" s="69" t="s">
        <v>4</v>
      </c>
      <c r="K25" s="1">
        <f t="shared" si="1"/>
        <v>0</v>
      </c>
      <c r="L25" s="118" t="str">
        <f t="shared" si="2"/>
        <v/>
      </c>
      <c r="M25" s="119"/>
      <c r="O25" s="243"/>
      <c r="P25" s="61"/>
      <c r="Q25" s="70"/>
      <c r="R25" s="71">
        <f t="shared" si="0"/>
        <v>0</v>
      </c>
    </row>
    <row r="26" spans="2:18" s="120" customFormat="1" x14ac:dyDescent="0.25">
      <c r="B26" s="3"/>
      <c r="C26" s="61"/>
      <c r="D26" s="66"/>
      <c r="E26" s="66"/>
      <c r="F26" s="67"/>
      <c r="G26" s="67"/>
      <c r="H26" s="68"/>
      <c r="I26" s="69" t="s">
        <v>128</v>
      </c>
      <c r="J26" s="69" t="s">
        <v>4</v>
      </c>
      <c r="K26" s="1">
        <f t="shared" si="1"/>
        <v>0</v>
      </c>
      <c r="L26" s="118" t="str">
        <f t="shared" si="2"/>
        <v/>
      </c>
      <c r="M26" s="119"/>
      <c r="O26" s="243"/>
      <c r="P26" s="61"/>
      <c r="Q26" s="70"/>
      <c r="R26" s="71">
        <f t="shared" si="0"/>
        <v>0</v>
      </c>
    </row>
    <row r="27" spans="2:18" s="120" customFormat="1" x14ac:dyDescent="0.25">
      <c r="B27" s="3"/>
      <c r="C27" s="61"/>
      <c r="D27" s="66"/>
      <c r="E27" s="66"/>
      <c r="F27" s="67"/>
      <c r="G27" s="67"/>
      <c r="H27" s="68"/>
      <c r="I27" s="69" t="s">
        <v>128</v>
      </c>
      <c r="J27" s="69" t="s">
        <v>4</v>
      </c>
      <c r="K27" s="1">
        <f t="shared" si="1"/>
        <v>0</v>
      </c>
      <c r="L27" s="118" t="str">
        <f t="shared" si="2"/>
        <v/>
      </c>
      <c r="M27" s="119"/>
      <c r="O27" s="243"/>
      <c r="P27" s="61"/>
      <c r="Q27" s="70"/>
      <c r="R27" s="71">
        <f t="shared" si="0"/>
        <v>0</v>
      </c>
    </row>
    <row r="28" spans="2:18" s="120" customFormat="1" x14ac:dyDescent="0.25">
      <c r="B28" s="3"/>
      <c r="C28" s="61"/>
      <c r="D28" s="66"/>
      <c r="E28" s="66"/>
      <c r="F28" s="67"/>
      <c r="G28" s="67"/>
      <c r="H28" s="68"/>
      <c r="I28" s="69" t="s">
        <v>128</v>
      </c>
      <c r="J28" s="69" t="s">
        <v>4</v>
      </c>
      <c r="K28" s="1">
        <f t="shared" si="1"/>
        <v>0</v>
      </c>
      <c r="L28" s="118" t="str">
        <f t="shared" si="2"/>
        <v/>
      </c>
      <c r="M28" s="119"/>
      <c r="O28" s="243"/>
      <c r="P28" s="61"/>
      <c r="Q28" s="70"/>
      <c r="R28" s="71">
        <f t="shared" si="0"/>
        <v>0</v>
      </c>
    </row>
    <row r="29" spans="2:18" s="120" customFormat="1" x14ac:dyDescent="0.25">
      <c r="B29" s="3"/>
      <c r="C29" s="61"/>
      <c r="D29" s="66"/>
      <c r="E29" s="66"/>
      <c r="F29" s="67"/>
      <c r="G29" s="67"/>
      <c r="H29" s="68"/>
      <c r="I29" s="69" t="s">
        <v>128</v>
      </c>
      <c r="J29" s="69" t="s">
        <v>4</v>
      </c>
      <c r="K29" s="1">
        <f t="shared" si="1"/>
        <v>0</v>
      </c>
      <c r="L29" s="118" t="str">
        <f t="shared" si="2"/>
        <v/>
      </c>
      <c r="M29" s="119"/>
      <c r="O29" s="243"/>
      <c r="P29" s="61"/>
      <c r="Q29" s="70"/>
      <c r="R29" s="71">
        <f t="shared" si="0"/>
        <v>0</v>
      </c>
    </row>
    <row r="30" spans="2:18" s="120" customFormat="1" x14ac:dyDescent="0.25">
      <c r="B30" s="3"/>
      <c r="C30" s="61"/>
      <c r="D30" s="66"/>
      <c r="E30" s="66"/>
      <c r="F30" s="67"/>
      <c r="G30" s="67"/>
      <c r="H30" s="68"/>
      <c r="I30" s="69" t="s">
        <v>128</v>
      </c>
      <c r="J30" s="69" t="s">
        <v>4</v>
      </c>
      <c r="K30" s="1">
        <f t="shared" si="1"/>
        <v>0</v>
      </c>
      <c r="L30" s="118" t="str">
        <f t="shared" si="2"/>
        <v/>
      </c>
      <c r="M30" s="119"/>
      <c r="O30" s="243"/>
      <c r="P30" s="61"/>
      <c r="Q30" s="70"/>
      <c r="R30" s="71">
        <f t="shared" si="0"/>
        <v>0</v>
      </c>
    </row>
    <row r="31" spans="2:18" s="120" customFormat="1" x14ac:dyDescent="0.25">
      <c r="B31" s="3"/>
      <c r="C31" s="61"/>
      <c r="D31" s="66"/>
      <c r="E31" s="66"/>
      <c r="F31" s="67"/>
      <c r="G31" s="67"/>
      <c r="H31" s="68"/>
      <c r="I31" s="69" t="s">
        <v>128</v>
      </c>
      <c r="J31" s="69" t="s">
        <v>4</v>
      </c>
      <c r="K31" s="1">
        <f t="shared" si="1"/>
        <v>0</v>
      </c>
      <c r="L31" s="118" t="str">
        <f t="shared" si="2"/>
        <v/>
      </c>
      <c r="M31" s="119"/>
      <c r="O31" s="243"/>
      <c r="P31" s="61"/>
      <c r="Q31" s="70"/>
      <c r="R31" s="71">
        <f t="shared" si="0"/>
        <v>0</v>
      </c>
    </row>
    <row r="32" spans="2:18" s="120" customFormat="1" x14ac:dyDescent="0.25">
      <c r="B32" s="3"/>
      <c r="C32" s="61"/>
      <c r="D32" s="66"/>
      <c r="E32" s="66"/>
      <c r="F32" s="67"/>
      <c r="G32" s="67"/>
      <c r="H32" s="68"/>
      <c r="I32" s="69" t="s">
        <v>128</v>
      </c>
      <c r="J32" s="69" t="s">
        <v>4</v>
      </c>
      <c r="K32" s="1">
        <f t="shared" si="1"/>
        <v>0</v>
      </c>
      <c r="L32" s="118" t="str">
        <f t="shared" si="2"/>
        <v/>
      </c>
      <c r="M32" s="119"/>
      <c r="O32" s="243"/>
      <c r="P32" s="61"/>
      <c r="Q32" s="70"/>
      <c r="R32" s="71">
        <f t="shared" si="0"/>
        <v>0</v>
      </c>
    </row>
    <row r="33" spans="1:18" s="120" customFormat="1" x14ac:dyDescent="0.25">
      <c r="A33" s="122"/>
      <c r="B33" s="3"/>
      <c r="C33" s="61"/>
      <c r="D33" s="66"/>
      <c r="E33" s="66"/>
      <c r="F33" s="67"/>
      <c r="G33" s="67"/>
      <c r="H33" s="68"/>
      <c r="I33" s="69" t="s">
        <v>128</v>
      </c>
      <c r="J33" s="69" t="s">
        <v>4</v>
      </c>
      <c r="K33" s="1">
        <f t="shared" si="1"/>
        <v>0</v>
      </c>
      <c r="L33" s="118" t="str">
        <f t="shared" si="2"/>
        <v/>
      </c>
      <c r="M33" s="119"/>
      <c r="O33" s="243"/>
      <c r="P33" s="61"/>
      <c r="Q33" s="70"/>
      <c r="R33" s="71">
        <f t="shared" si="0"/>
        <v>0</v>
      </c>
    </row>
    <row r="34" spans="1:18" s="120" customFormat="1" x14ac:dyDescent="0.25">
      <c r="B34" s="3"/>
      <c r="C34" s="61"/>
      <c r="D34" s="66"/>
      <c r="E34" s="66"/>
      <c r="F34" s="67"/>
      <c r="G34" s="67"/>
      <c r="H34" s="68"/>
      <c r="I34" s="69" t="s">
        <v>128</v>
      </c>
      <c r="J34" s="69" t="s">
        <v>4</v>
      </c>
      <c r="K34" s="1">
        <f t="shared" si="1"/>
        <v>0</v>
      </c>
      <c r="L34" s="118" t="str">
        <f t="shared" si="2"/>
        <v/>
      </c>
      <c r="M34" s="119"/>
      <c r="O34" s="243"/>
      <c r="P34" s="61"/>
      <c r="Q34" s="70"/>
      <c r="R34" s="71">
        <f t="shared" si="0"/>
        <v>0</v>
      </c>
    </row>
    <row r="35" spans="1:18" s="120" customFormat="1" x14ac:dyDescent="0.25">
      <c r="B35" s="3"/>
      <c r="C35" s="61"/>
      <c r="D35" s="66"/>
      <c r="E35" s="66"/>
      <c r="F35" s="67"/>
      <c r="G35" s="67"/>
      <c r="H35" s="68"/>
      <c r="I35" s="69" t="s">
        <v>128</v>
      </c>
      <c r="J35" s="69" t="s">
        <v>4</v>
      </c>
      <c r="K35" s="1">
        <f t="shared" si="1"/>
        <v>0</v>
      </c>
      <c r="L35" s="118" t="str">
        <f t="shared" si="2"/>
        <v/>
      </c>
      <c r="M35" s="119"/>
      <c r="O35" s="243"/>
      <c r="P35" s="61"/>
      <c r="Q35" s="70"/>
      <c r="R35" s="71">
        <f t="shared" si="0"/>
        <v>0</v>
      </c>
    </row>
    <row r="36" spans="1:18" s="120" customFormat="1" x14ac:dyDescent="0.25">
      <c r="B36" s="3"/>
      <c r="C36" s="61"/>
      <c r="D36" s="66"/>
      <c r="E36" s="66"/>
      <c r="F36" s="67"/>
      <c r="G36" s="67"/>
      <c r="H36" s="68"/>
      <c r="I36" s="69" t="s">
        <v>128</v>
      </c>
      <c r="J36" s="69" t="s">
        <v>4</v>
      </c>
      <c r="K36" s="1">
        <f t="shared" si="1"/>
        <v>0</v>
      </c>
      <c r="L36" s="118" t="str">
        <f t="shared" si="2"/>
        <v/>
      </c>
      <c r="M36" s="119"/>
      <c r="O36" s="243"/>
      <c r="P36" s="61"/>
      <c r="Q36" s="70"/>
      <c r="R36" s="71">
        <f t="shared" si="0"/>
        <v>0</v>
      </c>
    </row>
    <row r="37" spans="1:18" s="120" customFormat="1" x14ac:dyDescent="0.25">
      <c r="B37" s="3"/>
      <c r="C37" s="61"/>
      <c r="D37" s="66"/>
      <c r="E37" s="66"/>
      <c r="F37" s="67"/>
      <c r="G37" s="67"/>
      <c r="H37" s="68"/>
      <c r="I37" s="69" t="s">
        <v>128</v>
      </c>
      <c r="J37" s="69" t="s">
        <v>4</v>
      </c>
      <c r="K37" s="1">
        <f t="shared" si="1"/>
        <v>0</v>
      </c>
      <c r="L37" s="118" t="str">
        <f t="shared" si="2"/>
        <v/>
      </c>
      <c r="M37" s="119"/>
      <c r="O37" s="243"/>
      <c r="P37" s="61"/>
      <c r="Q37" s="70"/>
      <c r="R37" s="71">
        <f t="shared" si="0"/>
        <v>0</v>
      </c>
    </row>
    <row r="38" spans="1:18" s="120" customFormat="1" x14ac:dyDescent="0.25">
      <c r="B38" s="3"/>
      <c r="C38" s="61"/>
      <c r="D38" s="66"/>
      <c r="E38" s="66"/>
      <c r="F38" s="67"/>
      <c r="G38" s="67"/>
      <c r="H38" s="68"/>
      <c r="I38" s="69" t="s">
        <v>128</v>
      </c>
      <c r="J38" s="69" t="s">
        <v>4</v>
      </c>
      <c r="K38" s="1">
        <f t="shared" si="1"/>
        <v>0</v>
      </c>
      <c r="L38" s="118" t="str">
        <f t="shared" si="2"/>
        <v/>
      </c>
      <c r="M38" s="119"/>
      <c r="O38" s="243"/>
      <c r="P38" s="61"/>
      <c r="Q38" s="70"/>
      <c r="R38" s="71">
        <f t="shared" si="0"/>
        <v>0</v>
      </c>
    </row>
    <row r="39" spans="1:18" s="120" customFormat="1" x14ac:dyDescent="0.25">
      <c r="B39" s="3"/>
      <c r="C39" s="61"/>
      <c r="D39" s="66"/>
      <c r="E39" s="66"/>
      <c r="F39" s="67"/>
      <c r="G39" s="67"/>
      <c r="H39" s="68"/>
      <c r="I39" s="69" t="s">
        <v>128</v>
      </c>
      <c r="J39" s="69" t="s">
        <v>4</v>
      </c>
      <c r="K39" s="1">
        <f t="shared" si="1"/>
        <v>0</v>
      </c>
      <c r="L39" s="118" t="str">
        <f t="shared" si="2"/>
        <v/>
      </c>
      <c r="M39" s="119"/>
      <c r="O39" s="243"/>
      <c r="P39" s="61"/>
      <c r="Q39" s="70"/>
      <c r="R39" s="71">
        <f t="shared" si="0"/>
        <v>0</v>
      </c>
    </row>
    <row r="40" spans="1:18" s="120" customFormat="1" x14ac:dyDescent="0.25">
      <c r="B40" s="3"/>
      <c r="C40" s="61"/>
      <c r="D40" s="66"/>
      <c r="E40" s="66"/>
      <c r="F40" s="67"/>
      <c r="G40" s="67"/>
      <c r="H40" s="68"/>
      <c r="I40" s="69" t="s">
        <v>128</v>
      </c>
      <c r="J40" s="69" t="s">
        <v>4</v>
      </c>
      <c r="K40" s="1">
        <f t="shared" si="1"/>
        <v>0</v>
      </c>
      <c r="L40" s="118" t="str">
        <f t="shared" si="2"/>
        <v/>
      </c>
      <c r="M40" s="119"/>
      <c r="O40" s="243"/>
      <c r="P40" s="61"/>
      <c r="Q40" s="70"/>
      <c r="R40" s="71">
        <f t="shared" si="0"/>
        <v>0</v>
      </c>
    </row>
    <row r="41" spans="1:18" s="120" customFormat="1" x14ac:dyDescent="0.25">
      <c r="B41" s="3"/>
      <c r="C41" s="61"/>
      <c r="D41" s="66"/>
      <c r="E41" s="66"/>
      <c r="F41" s="67"/>
      <c r="G41" s="67"/>
      <c r="H41" s="68"/>
      <c r="I41" s="69" t="s">
        <v>128</v>
      </c>
      <c r="J41" s="69" t="s">
        <v>4</v>
      </c>
      <c r="K41" s="1">
        <f t="shared" si="1"/>
        <v>0</v>
      </c>
      <c r="L41" s="118" t="str">
        <f t="shared" si="2"/>
        <v/>
      </c>
      <c r="M41" s="119"/>
      <c r="O41" s="243"/>
      <c r="P41" s="61"/>
      <c r="Q41" s="70"/>
      <c r="R41" s="71">
        <f t="shared" si="0"/>
        <v>0</v>
      </c>
    </row>
    <row r="42" spans="1:18" s="120" customFormat="1" x14ac:dyDescent="0.25">
      <c r="B42" s="3"/>
      <c r="C42" s="61"/>
      <c r="D42" s="66"/>
      <c r="E42" s="66"/>
      <c r="F42" s="67"/>
      <c r="G42" s="67"/>
      <c r="H42" s="68"/>
      <c r="I42" s="69" t="s">
        <v>128</v>
      </c>
      <c r="J42" s="69" t="s">
        <v>4</v>
      </c>
      <c r="K42" s="1">
        <f t="shared" si="1"/>
        <v>0</v>
      </c>
      <c r="L42" s="118" t="str">
        <f t="shared" si="2"/>
        <v/>
      </c>
      <c r="M42" s="119"/>
      <c r="O42" s="243"/>
      <c r="P42" s="61"/>
      <c r="Q42" s="70"/>
      <c r="R42" s="71">
        <f t="shared" si="0"/>
        <v>0</v>
      </c>
    </row>
    <row r="43" spans="1:18" s="120" customFormat="1" x14ac:dyDescent="0.25">
      <c r="B43" s="3"/>
      <c r="C43" s="61"/>
      <c r="D43" s="66"/>
      <c r="E43" s="66"/>
      <c r="F43" s="67"/>
      <c r="G43" s="67"/>
      <c r="H43" s="68"/>
      <c r="I43" s="69" t="s">
        <v>128</v>
      </c>
      <c r="J43" s="69" t="s">
        <v>4</v>
      </c>
      <c r="K43" s="1">
        <f t="shared" ref="K43:K106" si="3">G43*H43</f>
        <v>0</v>
      </c>
      <c r="L43" s="118" t="str">
        <f t="shared" si="2"/>
        <v/>
      </c>
      <c r="M43" s="119"/>
      <c r="O43" s="243"/>
      <c r="P43" s="61"/>
      <c r="Q43" s="70"/>
      <c r="R43" s="71">
        <f t="shared" si="0"/>
        <v>0</v>
      </c>
    </row>
    <row r="44" spans="1:18" s="120" customFormat="1" x14ac:dyDescent="0.25">
      <c r="B44" s="3"/>
      <c r="C44" s="61"/>
      <c r="D44" s="66"/>
      <c r="E44" s="66"/>
      <c r="F44" s="67"/>
      <c r="G44" s="67"/>
      <c r="H44" s="68"/>
      <c r="I44" s="69" t="s">
        <v>128</v>
      </c>
      <c r="J44" s="69" t="s">
        <v>4</v>
      </c>
      <c r="K44" s="1">
        <f t="shared" si="3"/>
        <v>0</v>
      </c>
      <c r="L44" s="118" t="str">
        <f t="shared" si="2"/>
        <v/>
      </c>
      <c r="M44" s="119"/>
      <c r="O44" s="243"/>
      <c r="P44" s="61"/>
      <c r="Q44" s="70"/>
      <c r="R44" s="71">
        <f t="shared" si="0"/>
        <v>0</v>
      </c>
    </row>
    <row r="45" spans="1:18" s="120" customFormat="1" x14ac:dyDescent="0.25">
      <c r="B45" s="3"/>
      <c r="C45" s="61"/>
      <c r="D45" s="66"/>
      <c r="E45" s="66"/>
      <c r="F45" s="67"/>
      <c r="G45" s="67"/>
      <c r="H45" s="68"/>
      <c r="I45" s="69" t="s">
        <v>128</v>
      </c>
      <c r="J45" s="69" t="s">
        <v>4</v>
      </c>
      <c r="K45" s="1">
        <f t="shared" si="3"/>
        <v>0</v>
      </c>
      <c r="L45" s="118" t="str">
        <f t="shared" si="2"/>
        <v/>
      </c>
      <c r="M45" s="119"/>
      <c r="O45" s="243"/>
      <c r="P45" s="61"/>
      <c r="Q45" s="70"/>
      <c r="R45" s="71">
        <f t="shared" si="0"/>
        <v>0</v>
      </c>
    </row>
    <row r="46" spans="1:18" s="120" customFormat="1" x14ac:dyDescent="0.25">
      <c r="B46" s="3"/>
      <c r="C46" s="61"/>
      <c r="D46" s="66"/>
      <c r="E46" s="66"/>
      <c r="F46" s="67"/>
      <c r="G46" s="67"/>
      <c r="H46" s="68"/>
      <c r="I46" s="69" t="s">
        <v>128</v>
      </c>
      <c r="J46" s="69" t="s">
        <v>4</v>
      </c>
      <c r="K46" s="1">
        <f t="shared" si="3"/>
        <v>0</v>
      </c>
      <c r="L46" s="118" t="str">
        <f t="shared" si="2"/>
        <v/>
      </c>
      <c r="M46" s="119"/>
      <c r="O46" s="243"/>
      <c r="P46" s="61"/>
      <c r="Q46" s="70"/>
      <c r="R46" s="71">
        <f t="shared" si="0"/>
        <v>0</v>
      </c>
    </row>
    <row r="47" spans="1:18" s="120" customFormat="1" x14ac:dyDescent="0.25">
      <c r="B47" s="3"/>
      <c r="C47" s="61"/>
      <c r="D47" s="66"/>
      <c r="E47" s="66"/>
      <c r="F47" s="67"/>
      <c r="G47" s="67"/>
      <c r="H47" s="68"/>
      <c r="I47" s="69" t="s">
        <v>128</v>
      </c>
      <c r="J47" s="69" t="s">
        <v>4</v>
      </c>
      <c r="K47" s="1">
        <f t="shared" si="3"/>
        <v>0</v>
      </c>
      <c r="L47" s="118" t="str">
        <f t="shared" si="2"/>
        <v/>
      </c>
      <c r="M47" s="119"/>
      <c r="O47" s="243"/>
      <c r="P47" s="61"/>
      <c r="Q47" s="70"/>
      <c r="R47" s="71">
        <f t="shared" si="0"/>
        <v>0</v>
      </c>
    </row>
    <row r="48" spans="1:18" s="120" customFormat="1" x14ac:dyDescent="0.25">
      <c r="B48" s="3"/>
      <c r="C48" s="61"/>
      <c r="D48" s="66"/>
      <c r="E48" s="66"/>
      <c r="F48" s="67"/>
      <c r="G48" s="67"/>
      <c r="H48" s="68"/>
      <c r="I48" s="69" t="s">
        <v>128</v>
      </c>
      <c r="J48" s="69" t="s">
        <v>4</v>
      </c>
      <c r="K48" s="1">
        <f t="shared" si="3"/>
        <v>0</v>
      </c>
      <c r="L48" s="118" t="str">
        <f t="shared" si="2"/>
        <v/>
      </c>
      <c r="M48" s="119"/>
      <c r="O48" s="243"/>
      <c r="P48" s="61"/>
      <c r="Q48" s="70"/>
      <c r="R48" s="71">
        <f t="shared" ref="R48:R79" si="4">IF(AND($Q48&lt;&gt;0,$I48="M (monthly)"),MIN(($H$13/(232)),$Q48*12/(232)),IF(AND($Q48&lt;&gt;0,$I48="W (weekly)"),MIN(($H$13/(232)),$Q48*52/(232)),IF(AND($Q48&lt;&gt;0,$I48="F (fortnightly)"),MIN(($H$13/(232)),$Q48*26/(232)),0)))</f>
        <v>0</v>
      </c>
    </row>
    <row r="49" spans="2:18" s="120" customFormat="1" x14ac:dyDescent="0.25">
      <c r="B49" s="3"/>
      <c r="C49" s="61"/>
      <c r="D49" s="66"/>
      <c r="E49" s="66"/>
      <c r="F49" s="67"/>
      <c r="G49" s="67"/>
      <c r="H49" s="68"/>
      <c r="I49" s="69" t="s">
        <v>128</v>
      </c>
      <c r="J49" s="69" t="s">
        <v>4</v>
      </c>
      <c r="K49" s="1">
        <f t="shared" si="3"/>
        <v>0</v>
      </c>
      <c r="L49" s="118" t="str">
        <f t="shared" si="2"/>
        <v/>
      </c>
      <c r="M49" s="119"/>
      <c r="O49" s="243"/>
      <c r="P49" s="61"/>
      <c r="Q49" s="70"/>
      <c r="R49" s="71">
        <f t="shared" si="4"/>
        <v>0</v>
      </c>
    </row>
    <row r="50" spans="2:18" s="120" customFormat="1" x14ac:dyDescent="0.25">
      <c r="B50" s="3"/>
      <c r="C50" s="61"/>
      <c r="D50" s="66"/>
      <c r="E50" s="66"/>
      <c r="F50" s="67"/>
      <c r="G50" s="67"/>
      <c r="H50" s="68"/>
      <c r="I50" s="69" t="s">
        <v>128</v>
      </c>
      <c r="J50" s="69" t="s">
        <v>4</v>
      </c>
      <c r="K50" s="1">
        <f t="shared" si="3"/>
        <v>0</v>
      </c>
      <c r="L50" s="118" t="str">
        <f t="shared" si="2"/>
        <v/>
      </c>
      <c r="M50" s="119"/>
      <c r="O50" s="243"/>
      <c r="P50" s="61"/>
      <c r="Q50" s="70"/>
      <c r="R50" s="71">
        <f t="shared" si="4"/>
        <v>0</v>
      </c>
    </row>
    <row r="51" spans="2:18" s="120" customFormat="1" x14ac:dyDescent="0.25">
      <c r="B51" s="3"/>
      <c r="C51" s="61"/>
      <c r="D51" s="66"/>
      <c r="E51" s="66"/>
      <c r="F51" s="67"/>
      <c r="G51" s="67"/>
      <c r="H51" s="68"/>
      <c r="I51" s="69" t="s">
        <v>128</v>
      </c>
      <c r="J51" s="69" t="s">
        <v>4</v>
      </c>
      <c r="K51" s="1">
        <f t="shared" si="3"/>
        <v>0</v>
      </c>
      <c r="L51" s="118" t="str">
        <f t="shared" si="2"/>
        <v/>
      </c>
      <c r="M51" s="119"/>
      <c r="O51" s="243"/>
      <c r="P51" s="61"/>
      <c r="Q51" s="70"/>
      <c r="R51" s="71">
        <f t="shared" si="4"/>
        <v>0</v>
      </c>
    </row>
    <row r="52" spans="2:18" s="120" customFormat="1" x14ac:dyDescent="0.25">
      <c r="B52" s="3"/>
      <c r="C52" s="61"/>
      <c r="D52" s="66"/>
      <c r="E52" s="66"/>
      <c r="F52" s="67"/>
      <c r="G52" s="67"/>
      <c r="H52" s="68"/>
      <c r="I52" s="69" t="s">
        <v>128</v>
      </c>
      <c r="J52" s="69" t="s">
        <v>4</v>
      </c>
      <c r="K52" s="1">
        <f t="shared" si="3"/>
        <v>0</v>
      </c>
      <c r="L52" s="118" t="str">
        <f t="shared" si="2"/>
        <v/>
      </c>
      <c r="M52" s="119"/>
      <c r="O52" s="243"/>
      <c r="P52" s="61"/>
      <c r="Q52" s="70"/>
      <c r="R52" s="71">
        <f t="shared" si="4"/>
        <v>0</v>
      </c>
    </row>
    <row r="53" spans="2:18" s="120" customFormat="1" x14ac:dyDescent="0.25">
      <c r="B53" s="3"/>
      <c r="C53" s="61"/>
      <c r="D53" s="66"/>
      <c r="E53" s="66"/>
      <c r="F53" s="67"/>
      <c r="G53" s="67"/>
      <c r="H53" s="68"/>
      <c r="I53" s="69" t="s">
        <v>128</v>
      </c>
      <c r="J53" s="69" t="s">
        <v>4</v>
      </c>
      <c r="K53" s="1">
        <f t="shared" si="3"/>
        <v>0</v>
      </c>
      <c r="L53" s="118" t="str">
        <f t="shared" si="2"/>
        <v/>
      </c>
      <c r="M53" s="119"/>
      <c r="O53" s="243"/>
      <c r="P53" s="61"/>
      <c r="Q53" s="70"/>
      <c r="R53" s="71">
        <f t="shared" si="4"/>
        <v>0</v>
      </c>
    </row>
    <row r="54" spans="2:18" s="120" customFormat="1" x14ac:dyDescent="0.25">
      <c r="B54" s="3"/>
      <c r="C54" s="61"/>
      <c r="D54" s="66"/>
      <c r="E54" s="66"/>
      <c r="F54" s="67"/>
      <c r="G54" s="67"/>
      <c r="H54" s="68"/>
      <c r="I54" s="69" t="s">
        <v>128</v>
      </c>
      <c r="J54" s="69" t="s">
        <v>4</v>
      </c>
      <c r="K54" s="1">
        <f t="shared" si="3"/>
        <v>0</v>
      </c>
      <c r="L54" s="118" t="str">
        <f t="shared" si="2"/>
        <v/>
      </c>
      <c r="M54" s="119"/>
      <c r="O54" s="243"/>
      <c r="P54" s="61"/>
      <c r="Q54" s="70"/>
      <c r="R54" s="71">
        <f t="shared" si="4"/>
        <v>0</v>
      </c>
    </row>
    <row r="55" spans="2:18" s="120" customFormat="1" x14ac:dyDescent="0.25">
      <c r="B55" s="3"/>
      <c r="C55" s="61"/>
      <c r="D55" s="66"/>
      <c r="E55" s="66"/>
      <c r="F55" s="67"/>
      <c r="G55" s="67"/>
      <c r="H55" s="68"/>
      <c r="I55" s="69" t="s">
        <v>128</v>
      </c>
      <c r="J55" s="69" t="s">
        <v>4</v>
      </c>
      <c r="K55" s="1">
        <f t="shared" si="3"/>
        <v>0</v>
      </c>
      <c r="L55" s="118" t="str">
        <f t="shared" si="2"/>
        <v/>
      </c>
      <c r="M55" s="119"/>
      <c r="O55" s="243"/>
      <c r="P55" s="61"/>
      <c r="Q55" s="70"/>
      <c r="R55" s="71">
        <f t="shared" si="4"/>
        <v>0</v>
      </c>
    </row>
    <row r="56" spans="2:18" s="120" customFormat="1" x14ac:dyDescent="0.25">
      <c r="B56" s="3"/>
      <c r="C56" s="61"/>
      <c r="D56" s="66"/>
      <c r="E56" s="66"/>
      <c r="F56" s="67"/>
      <c r="G56" s="67"/>
      <c r="H56" s="68"/>
      <c r="I56" s="69" t="s">
        <v>128</v>
      </c>
      <c r="J56" s="69" t="s">
        <v>4</v>
      </c>
      <c r="K56" s="1">
        <f t="shared" si="3"/>
        <v>0</v>
      </c>
      <c r="L56" s="118" t="str">
        <f t="shared" si="2"/>
        <v/>
      </c>
      <c r="M56" s="119"/>
      <c r="O56" s="243"/>
      <c r="P56" s="61"/>
      <c r="Q56" s="70"/>
      <c r="R56" s="71">
        <f t="shared" si="4"/>
        <v>0</v>
      </c>
    </row>
    <row r="57" spans="2:18" s="120" customFormat="1" x14ac:dyDescent="0.25">
      <c r="B57" s="3"/>
      <c r="C57" s="61"/>
      <c r="D57" s="66"/>
      <c r="E57" s="66"/>
      <c r="F57" s="67"/>
      <c r="G57" s="67"/>
      <c r="H57" s="68"/>
      <c r="I57" s="69" t="s">
        <v>128</v>
      </c>
      <c r="J57" s="69" t="s">
        <v>4</v>
      </c>
      <c r="K57" s="1">
        <f t="shared" si="3"/>
        <v>0</v>
      </c>
      <c r="L57" s="118" t="str">
        <f t="shared" si="2"/>
        <v/>
      </c>
      <c r="M57" s="119"/>
      <c r="O57" s="243"/>
      <c r="P57" s="61"/>
      <c r="Q57" s="70"/>
      <c r="R57" s="71">
        <f t="shared" si="4"/>
        <v>0</v>
      </c>
    </row>
    <row r="58" spans="2:18" s="120" customFormat="1" x14ac:dyDescent="0.25">
      <c r="B58" s="3"/>
      <c r="C58" s="61"/>
      <c r="D58" s="66"/>
      <c r="E58" s="66"/>
      <c r="F58" s="67"/>
      <c r="G58" s="67"/>
      <c r="H58" s="68"/>
      <c r="I58" s="69" t="s">
        <v>128</v>
      </c>
      <c r="J58" s="69" t="s">
        <v>4</v>
      </c>
      <c r="K58" s="1">
        <f t="shared" si="3"/>
        <v>0</v>
      </c>
      <c r="L58" s="118" t="str">
        <f t="shared" si="2"/>
        <v/>
      </c>
      <c r="M58" s="119"/>
      <c r="O58" s="243"/>
      <c r="P58" s="61"/>
      <c r="Q58" s="70"/>
      <c r="R58" s="71">
        <f t="shared" si="4"/>
        <v>0</v>
      </c>
    </row>
    <row r="59" spans="2:18" s="120" customFormat="1" x14ac:dyDescent="0.25">
      <c r="B59" s="3"/>
      <c r="C59" s="61"/>
      <c r="D59" s="66"/>
      <c r="E59" s="66"/>
      <c r="F59" s="67"/>
      <c r="G59" s="67"/>
      <c r="H59" s="68"/>
      <c r="I59" s="69" t="s">
        <v>128</v>
      </c>
      <c r="J59" s="69" t="s">
        <v>4</v>
      </c>
      <c r="K59" s="1">
        <f t="shared" si="3"/>
        <v>0</v>
      </c>
      <c r="L59" s="118" t="str">
        <f t="shared" si="2"/>
        <v/>
      </c>
      <c r="M59" s="119"/>
      <c r="O59" s="243"/>
      <c r="P59" s="61"/>
      <c r="Q59" s="70"/>
      <c r="R59" s="71">
        <f t="shared" si="4"/>
        <v>0</v>
      </c>
    </row>
    <row r="60" spans="2:18" s="120" customFormat="1" x14ac:dyDescent="0.25">
      <c r="B60" s="3"/>
      <c r="C60" s="61"/>
      <c r="D60" s="66"/>
      <c r="E60" s="66"/>
      <c r="F60" s="67"/>
      <c r="G60" s="67"/>
      <c r="H60" s="68"/>
      <c r="I60" s="69" t="s">
        <v>128</v>
      </c>
      <c r="J60" s="69" t="s">
        <v>4</v>
      </c>
      <c r="K60" s="1">
        <f t="shared" si="3"/>
        <v>0</v>
      </c>
      <c r="L60" s="118" t="str">
        <f t="shared" si="2"/>
        <v/>
      </c>
      <c r="M60" s="119"/>
      <c r="O60" s="243"/>
      <c r="P60" s="61"/>
      <c r="Q60" s="70"/>
      <c r="R60" s="71">
        <f t="shared" si="4"/>
        <v>0</v>
      </c>
    </row>
    <row r="61" spans="2:18" s="120" customFormat="1" x14ac:dyDescent="0.25">
      <c r="B61" s="3"/>
      <c r="C61" s="61"/>
      <c r="D61" s="66"/>
      <c r="E61" s="66"/>
      <c r="F61" s="67"/>
      <c r="G61" s="67"/>
      <c r="H61" s="68"/>
      <c r="I61" s="69" t="s">
        <v>128</v>
      </c>
      <c r="J61" s="69" t="s">
        <v>4</v>
      </c>
      <c r="K61" s="1">
        <f t="shared" si="3"/>
        <v>0</v>
      </c>
      <c r="L61" s="118" t="str">
        <f t="shared" si="2"/>
        <v/>
      </c>
      <c r="M61" s="119"/>
      <c r="O61" s="243"/>
      <c r="P61" s="61"/>
      <c r="Q61" s="70"/>
      <c r="R61" s="71">
        <f t="shared" si="4"/>
        <v>0</v>
      </c>
    </row>
    <row r="62" spans="2:18" s="120" customFormat="1" x14ac:dyDescent="0.25">
      <c r="B62" s="3"/>
      <c r="C62" s="61"/>
      <c r="D62" s="66"/>
      <c r="E62" s="66"/>
      <c r="F62" s="67"/>
      <c r="G62" s="67"/>
      <c r="H62" s="68"/>
      <c r="I62" s="69" t="s">
        <v>128</v>
      </c>
      <c r="J62" s="69" t="s">
        <v>4</v>
      </c>
      <c r="K62" s="1">
        <f t="shared" si="3"/>
        <v>0</v>
      </c>
      <c r="L62" s="118" t="str">
        <f t="shared" si="2"/>
        <v/>
      </c>
      <c r="M62" s="119"/>
      <c r="O62" s="243"/>
      <c r="P62" s="61"/>
      <c r="Q62" s="70"/>
      <c r="R62" s="71">
        <f t="shared" si="4"/>
        <v>0</v>
      </c>
    </row>
    <row r="63" spans="2:18" s="120" customFormat="1" x14ac:dyDescent="0.25">
      <c r="B63" s="3"/>
      <c r="C63" s="61"/>
      <c r="D63" s="66"/>
      <c r="E63" s="66"/>
      <c r="F63" s="67"/>
      <c r="G63" s="67"/>
      <c r="H63" s="68"/>
      <c r="I63" s="69" t="s">
        <v>128</v>
      </c>
      <c r="J63" s="69" t="s">
        <v>4</v>
      </c>
      <c r="K63" s="1">
        <f t="shared" si="3"/>
        <v>0</v>
      </c>
      <c r="L63" s="118" t="str">
        <f t="shared" si="2"/>
        <v/>
      </c>
      <c r="M63" s="119"/>
      <c r="O63" s="243"/>
      <c r="P63" s="61"/>
      <c r="Q63" s="70"/>
      <c r="R63" s="71">
        <f t="shared" si="4"/>
        <v>0</v>
      </c>
    </row>
    <row r="64" spans="2:18" s="120" customFormat="1" x14ac:dyDescent="0.25">
      <c r="B64" s="3"/>
      <c r="C64" s="61"/>
      <c r="D64" s="66"/>
      <c r="E64" s="66"/>
      <c r="F64" s="67"/>
      <c r="G64" s="67"/>
      <c r="H64" s="68"/>
      <c r="I64" s="69" t="s">
        <v>128</v>
      </c>
      <c r="J64" s="69" t="s">
        <v>4</v>
      </c>
      <c r="K64" s="1">
        <f t="shared" si="3"/>
        <v>0</v>
      </c>
      <c r="L64" s="118" t="str">
        <f t="shared" si="2"/>
        <v/>
      </c>
      <c r="M64" s="119"/>
      <c r="O64" s="243"/>
      <c r="P64" s="61"/>
      <c r="Q64" s="70"/>
      <c r="R64" s="71">
        <f t="shared" si="4"/>
        <v>0</v>
      </c>
    </row>
    <row r="65" spans="2:18" s="120" customFormat="1" x14ac:dyDescent="0.25">
      <c r="B65" s="3"/>
      <c r="C65" s="61"/>
      <c r="D65" s="66"/>
      <c r="E65" s="66"/>
      <c r="F65" s="67"/>
      <c r="G65" s="67"/>
      <c r="H65" s="68"/>
      <c r="I65" s="69" t="s">
        <v>128</v>
      </c>
      <c r="J65" s="69" t="s">
        <v>4</v>
      </c>
      <c r="K65" s="1">
        <f t="shared" si="3"/>
        <v>0</v>
      </c>
      <c r="L65" s="118" t="str">
        <f t="shared" si="2"/>
        <v/>
      </c>
      <c r="M65" s="119"/>
      <c r="O65" s="243"/>
      <c r="P65" s="61"/>
      <c r="Q65" s="70"/>
      <c r="R65" s="71">
        <f t="shared" si="4"/>
        <v>0</v>
      </c>
    </row>
    <row r="66" spans="2:18" s="120" customFormat="1" x14ac:dyDescent="0.25">
      <c r="B66" s="3"/>
      <c r="C66" s="61"/>
      <c r="D66" s="66"/>
      <c r="E66" s="66"/>
      <c r="F66" s="67"/>
      <c r="G66" s="67"/>
      <c r="H66" s="68"/>
      <c r="I66" s="69" t="s">
        <v>128</v>
      </c>
      <c r="J66" s="69" t="s">
        <v>4</v>
      </c>
      <c r="K66" s="1">
        <f t="shared" si="3"/>
        <v>0</v>
      </c>
      <c r="L66" s="118" t="str">
        <f t="shared" si="2"/>
        <v/>
      </c>
      <c r="M66" s="119"/>
      <c r="O66" s="243"/>
      <c r="P66" s="61"/>
      <c r="Q66" s="70"/>
      <c r="R66" s="71">
        <f t="shared" si="4"/>
        <v>0</v>
      </c>
    </row>
    <row r="67" spans="2:18" s="120" customFormat="1" x14ac:dyDescent="0.25">
      <c r="B67" s="3"/>
      <c r="C67" s="61"/>
      <c r="D67" s="66"/>
      <c r="E67" s="66"/>
      <c r="F67" s="67"/>
      <c r="G67" s="67"/>
      <c r="H67" s="68"/>
      <c r="I67" s="69" t="s">
        <v>128</v>
      </c>
      <c r="J67" s="69" t="s">
        <v>4</v>
      </c>
      <c r="K67" s="1">
        <f t="shared" si="3"/>
        <v>0</v>
      </c>
      <c r="L67" s="118" t="str">
        <f t="shared" si="2"/>
        <v/>
      </c>
      <c r="M67" s="119"/>
      <c r="O67" s="243"/>
      <c r="P67" s="61"/>
      <c r="Q67" s="70"/>
      <c r="R67" s="71">
        <f t="shared" si="4"/>
        <v>0</v>
      </c>
    </row>
    <row r="68" spans="2:18" s="120" customFormat="1" x14ac:dyDescent="0.25">
      <c r="B68" s="3"/>
      <c r="C68" s="61"/>
      <c r="D68" s="66"/>
      <c r="E68" s="66"/>
      <c r="F68" s="67"/>
      <c r="G68" s="67"/>
      <c r="H68" s="68"/>
      <c r="I68" s="69" t="s">
        <v>128</v>
      </c>
      <c r="J68" s="69" t="s">
        <v>4</v>
      </c>
      <c r="K68" s="1">
        <f t="shared" si="3"/>
        <v>0</v>
      </c>
      <c r="L68" s="118" t="str">
        <f t="shared" si="2"/>
        <v/>
      </c>
      <c r="M68" s="119"/>
      <c r="O68" s="243"/>
      <c r="P68" s="61"/>
      <c r="Q68" s="70"/>
      <c r="R68" s="71">
        <f t="shared" si="4"/>
        <v>0</v>
      </c>
    </row>
    <row r="69" spans="2:18" s="120" customFormat="1" x14ac:dyDescent="0.25">
      <c r="B69" s="3"/>
      <c r="C69" s="61"/>
      <c r="D69" s="66"/>
      <c r="E69" s="66"/>
      <c r="F69" s="67"/>
      <c r="G69" s="67"/>
      <c r="H69" s="68"/>
      <c r="I69" s="69" t="s">
        <v>128</v>
      </c>
      <c r="J69" s="69" t="s">
        <v>4</v>
      </c>
      <c r="K69" s="1">
        <f t="shared" si="3"/>
        <v>0</v>
      </c>
      <c r="L69" s="118" t="str">
        <f t="shared" si="2"/>
        <v/>
      </c>
      <c r="M69" s="119"/>
      <c r="O69" s="243"/>
      <c r="P69" s="61"/>
      <c r="Q69" s="70"/>
      <c r="R69" s="71">
        <f t="shared" si="4"/>
        <v>0</v>
      </c>
    </row>
    <row r="70" spans="2:18" s="120" customFormat="1" x14ac:dyDescent="0.25">
      <c r="B70" s="3"/>
      <c r="C70" s="61"/>
      <c r="D70" s="66"/>
      <c r="E70" s="66"/>
      <c r="F70" s="67"/>
      <c r="G70" s="67"/>
      <c r="H70" s="68"/>
      <c r="I70" s="69" t="s">
        <v>128</v>
      </c>
      <c r="J70" s="69" t="s">
        <v>4</v>
      </c>
      <c r="K70" s="1">
        <f t="shared" si="3"/>
        <v>0</v>
      </c>
      <c r="L70" s="118" t="str">
        <f t="shared" si="2"/>
        <v/>
      </c>
      <c r="M70" s="119"/>
      <c r="O70" s="243"/>
      <c r="P70" s="61"/>
      <c r="Q70" s="70"/>
      <c r="R70" s="71">
        <f t="shared" si="4"/>
        <v>0</v>
      </c>
    </row>
    <row r="71" spans="2:18" s="120" customFormat="1" x14ac:dyDescent="0.25">
      <c r="B71" s="3"/>
      <c r="C71" s="61"/>
      <c r="D71" s="66"/>
      <c r="E71" s="66"/>
      <c r="F71" s="67"/>
      <c r="G71" s="67"/>
      <c r="H71" s="68"/>
      <c r="I71" s="69" t="s">
        <v>128</v>
      </c>
      <c r="J71" s="69" t="s">
        <v>4</v>
      </c>
      <c r="K71" s="1">
        <f t="shared" si="3"/>
        <v>0</v>
      </c>
      <c r="L71" s="118" t="str">
        <f t="shared" si="2"/>
        <v/>
      </c>
      <c r="M71" s="119"/>
      <c r="O71" s="243"/>
      <c r="P71" s="61"/>
      <c r="Q71" s="70"/>
      <c r="R71" s="71">
        <f t="shared" si="4"/>
        <v>0</v>
      </c>
    </row>
    <row r="72" spans="2:18" s="120" customFormat="1" x14ac:dyDescent="0.25">
      <c r="B72" s="3"/>
      <c r="C72" s="61"/>
      <c r="D72" s="66"/>
      <c r="E72" s="66"/>
      <c r="F72" s="67"/>
      <c r="G72" s="67"/>
      <c r="H72" s="68"/>
      <c r="I72" s="69" t="s">
        <v>128</v>
      </c>
      <c r="J72" s="69" t="s">
        <v>4</v>
      </c>
      <c r="K72" s="1">
        <f t="shared" si="3"/>
        <v>0</v>
      </c>
      <c r="L72" s="118" t="str">
        <f t="shared" si="2"/>
        <v/>
      </c>
      <c r="M72" s="119"/>
      <c r="O72" s="243"/>
      <c r="P72" s="61"/>
      <c r="Q72" s="70"/>
      <c r="R72" s="71">
        <f t="shared" si="4"/>
        <v>0</v>
      </c>
    </row>
    <row r="73" spans="2:18" s="120" customFormat="1" x14ac:dyDescent="0.25">
      <c r="B73" s="3"/>
      <c r="C73" s="61"/>
      <c r="D73" s="66"/>
      <c r="E73" s="66"/>
      <c r="F73" s="67"/>
      <c r="G73" s="67"/>
      <c r="H73" s="68"/>
      <c r="I73" s="69" t="s">
        <v>128</v>
      </c>
      <c r="J73" s="69" t="s">
        <v>4</v>
      </c>
      <c r="K73" s="1">
        <f t="shared" si="3"/>
        <v>0</v>
      </c>
      <c r="L73" s="118" t="str">
        <f t="shared" si="2"/>
        <v/>
      </c>
      <c r="M73" s="119"/>
      <c r="O73" s="243"/>
      <c r="P73" s="61"/>
      <c r="Q73" s="70"/>
      <c r="R73" s="71">
        <f t="shared" si="4"/>
        <v>0</v>
      </c>
    </row>
    <row r="74" spans="2:18" s="120" customFormat="1" x14ac:dyDescent="0.25">
      <c r="B74" s="3"/>
      <c r="C74" s="61"/>
      <c r="D74" s="66"/>
      <c r="E74" s="66"/>
      <c r="F74" s="67"/>
      <c r="G74" s="67"/>
      <c r="H74" s="68"/>
      <c r="I74" s="69" t="s">
        <v>128</v>
      </c>
      <c r="J74" s="69" t="s">
        <v>4</v>
      </c>
      <c r="K74" s="1">
        <f t="shared" si="3"/>
        <v>0</v>
      </c>
      <c r="L74" s="118" t="str">
        <f t="shared" si="2"/>
        <v/>
      </c>
      <c r="M74" s="119"/>
      <c r="O74" s="243"/>
      <c r="P74" s="61"/>
      <c r="Q74" s="70"/>
      <c r="R74" s="71">
        <f t="shared" si="4"/>
        <v>0</v>
      </c>
    </row>
    <row r="75" spans="2:18" s="120" customFormat="1" x14ac:dyDescent="0.25">
      <c r="B75" s="3"/>
      <c r="C75" s="61"/>
      <c r="D75" s="66"/>
      <c r="E75" s="66"/>
      <c r="F75" s="67"/>
      <c r="G75" s="67"/>
      <c r="H75" s="68"/>
      <c r="I75" s="69" t="s">
        <v>128</v>
      </c>
      <c r="J75" s="69" t="s">
        <v>4</v>
      </c>
      <c r="K75" s="1">
        <f t="shared" si="3"/>
        <v>0</v>
      </c>
      <c r="L75" s="118" t="str">
        <f t="shared" si="2"/>
        <v/>
      </c>
      <c r="M75" s="119"/>
      <c r="O75" s="243"/>
      <c r="P75" s="61"/>
      <c r="Q75" s="70"/>
      <c r="R75" s="71">
        <f t="shared" si="4"/>
        <v>0</v>
      </c>
    </row>
    <row r="76" spans="2:18" s="120" customFormat="1" x14ac:dyDescent="0.25">
      <c r="B76" s="3"/>
      <c r="C76" s="61"/>
      <c r="D76" s="66"/>
      <c r="E76" s="66"/>
      <c r="F76" s="67"/>
      <c r="G76" s="67"/>
      <c r="H76" s="68"/>
      <c r="I76" s="69" t="s">
        <v>128</v>
      </c>
      <c r="J76" s="69" t="s">
        <v>4</v>
      </c>
      <c r="K76" s="1">
        <f t="shared" si="3"/>
        <v>0</v>
      </c>
      <c r="L76" s="118" t="str">
        <f t="shared" si="2"/>
        <v/>
      </c>
      <c r="M76" s="119"/>
      <c r="O76" s="243"/>
      <c r="P76" s="61"/>
      <c r="Q76" s="70"/>
      <c r="R76" s="71">
        <f t="shared" si="4"/>
        <v>0</v>
      </c>
    </row>
    <row r="77" spans="2:18" s="120" customFormat="1" x14ac:dyDescent="0.25">
      <c r="B77" s="3"/>
      <c r="C77" s="61"/>
      <c r="D77" s="66"/>
      <c r="E77" s="66"/>
      <c r="F77" s="67"/>
      <c r="G77" s="67"/>
      <c r="H77" s="68"/>
      <c r="I77" s="69" t="s">
        <v>128</v>
      </c>
      <c r="J77" s="69" t="s">
        <v>4</v>
      </c>
      <c r="K77" s="1">
        <f t="shared" si="3"/>
        <v>0</v>
      </c>
      <c r="L77" s="118" t="str">
        <f t="shared" si="2"/>
        <v/>
      </c>
      <c r="M77" s="119"/>
      <c r="O77" s="243"/>
      <c r="P77" s="61"/>
      <c r="Q77" s="70"/>
      <c r="R77" s="71">
        <f t="shared" si="4"/>
        <v>0</v>
      </c>
    </row>
    <row r="78" spans="2:18" s="120" customFormat="1" x14ac:dyDescent="0.25">
      <c r="B78" s="3"/>
      <c r="C78" s="61"/>
      <c r="D78" s="66"/>
      <c r="E78" s="66"/>
      <c r="F78" s="67"/>
      <c r="G78" s="67"/>
      <c r="H78" s="68"/>
      <c r="I78" s="69" t="s">
        <v>128</v>
      </c>
      <c r="J78" s="69" t="s">
        <v>4</v>
      </c>
      <c r="K78" s="1">
        <f t="shared" si="3"/>
        <v>0</v>
      </c>
      <c r="L78" s="118" t="str">
        <f t="shared" si="2"/>
        <v/>
      </c>
      <c r="M78" s="119"/>
      <c r="O78" s="243"/>
      <c r="P78" s="61"/>
      <c r="Q78" s="70"/>
      <c r="R78" s="71">
        <f t="shared" si="4"/>
        <v>0</v>
      </c>
    </row>
    <row r="79" spans="2:18" s="120" customFormat="1" x14ac:dyDescent="0.25">
      <c r="B79" s="3"/>
      <c r="C79" s="61"/>
      <c r="D79" s="66"/>
      <c r="E79" s="66"/>
      <c r="F79" s="67"/>
      <c r="G79" s="67"/>
      <c r="H79" s="68"/>
      <c r="I79" s="69" t="s">
        <v>128</v>
      </c>
      <c r="J79" s="69" t="s">
        <v>4</v>
      </c>
      <c r="K79" s="1">
        <f t="shared" si="3"/>
        <v>0</v>
      </c>
      <c r="L79" s="118" t="str">
        <f t="shared" si="2"/>
        <v/>
      </c>
      <c r="M79" s="119"/>
      <c r="O79" s="243"/>
      <c r="P79" s="61"/>
      <c r="Q79" s="70"/>
      <c r="R79" s="71">
        <f t="shared" si="4"/>
        <v>0</v>
      </c>
    </row>
    <row r="80" spans="2:18" s="120" customFormat="1" x14ac:dyDescent="0.25">
      <c r="B80" s="3"/>
      <c r="C80" s="61"/>
      <c r="D80" s="66"/>
      <c r="E80" s="66"/>
      <c r="F80" s="67"/>
      <c r="G80" s="67"/>
      <c r="H80" s="68"/>
      <c r="I80" s="69" t="s">
        <v>128</v>
      </c>
      <c r="J80" s="69" t="s">
        <v>4</v>
      </c>
      <c r="K80" s="1">
        <f t="shared" si="3"/>
        <v>0</v>
      </c>
      <c r="L80" s="118" t="str">
        <f t="shared" si="2"/>
        <v/>
      </c>
      <c r="M80" s="119"/>
      <c r="O80" s="243"/>
      <c r="P80" s="61"/>
      <c r="Q80" s="70"/>
      <c r="R80" s="71">
        <f t="shared" ref="R80:R111" si="5">IF(AND($Q80&lt;&gt;0,$I80="M (monthly)"),MIN(($H$13/(232)),$Q80*12/(232)),IF(AND($Q80&lt;&gt;0,$I80="W (weekly)"),MIN(($H$13/(232)),$Q80*52/(232)),IF(AND($Q80&lt;&gt;0,$I80="F (fortnightly)"),MIN(($H$13/(232)),$Q80*26/(232)),0)))</f>
        <v>0</v>
      </c>
    </row>
    <row r="81" spans="2:18" s="120" customFormat="1" x14ac:dyDescent="0.25">
      <c r="B81" s="3"/>
      <c r="C81" s="61"/>
      <c r="D81" s="66"/>
      <c r="E81" s="66"/>
      <c r="F81" s="67"/>
      <c r="G81" s="67"/>
      <c r="H81" s="68"/>
      <c r="I81" s="69" t="s">
        <v>128</v>
      </c>
      <c r="J81" s="69" t="s">
        <v>4</v>
      </c>
      <c r="K81" s="1">
        <f t="shared" si="3"/>
        <v>0</v>
      </c>
      <c r="L81" s="118" t="str">
        <f t="shared" ref="L81:L144" si="6">IF(AND($C81&lt;&gt;"",OR(LEN(TRIM($D81))=0,LEN(TRIM($F81))=0,LEN(TRIM($G81))=0,LEN(TRIM($H81))=0)),"  Blank field(s) detected!","")</f>
        <v/>
      </c>
      <c r="M81" s="119"/>
      <c r="O81" s="243"/>
      <c r="P81" s="61"/>
      <c r="Q81" s="70"/>
      <c r="R81" s="71">
        <f t="shared" si="5"/>
        <v>0</v>
      </c>
    </row>
    <row r="82" spans="2:18" s="120" customFormat="1" x14ac:dyDescent="0.25">
      <c r="B82" s="3"/>
      <c r="C82" s="61"/>
      <c r="D82" s="66"/>
      <c r="E82" s="66"/>
      <c r="F82" s="67"/>
      <c r="G82" s="67"/>
      <c r="H82" s="68"/>
      <c r="I82" s="69" t="s">
        <v>128</v>
      </c>
      <c r="J82" s="69" t="s">
        <v>4</v>
      </c>
      <c r="K82" s="1">
        <f t="shared" si="3"/>
        <v>0</v>
      </c>
      <c r="L82" s="118" t="str">
        <f t="shared" si="6"/>
        <v/>
      </c>
      <c r="M82" s="119"/>
      <c r="O82" s="243"/>
      <c r="P82" s="61"/>
      <c r="Q82" s="70"/>
      <c r="R82" s="71">
        <f t="shared" si="5"/>
        <v>0</v>
      </c>
    </row>
    <row r="83" spans="2:18" s="120" customFormat="1" x14ac:dyDescent="0.25">
      <c r="B83" s="3"/>
      <c r="C83" s="61"/>
      <c r="D83" s="66"/>
      <c r="E83" s="66"/>
      <c r="F83" s="67"/>
      <c r="G83" s="67"/>
      <c r="H83" s="68"/>
      <c r="I83" s="69" t="s">
        <v>128</v>
      </c>
      <c r="J83" s="69" t="s">
        <v>4</v>
      </c>
      <c r="K83" s="1">
        <f t="shared" si="3"/>
        <v>0</v>
      </c>
      <c r="L83" s="118" t="str">
        <f t="shared" si="6"/>
        <v/>
      </c>
      <c r="M83" s="119"/>
      <c r="O83" s="243"/>
      <c r="P83" s="61"/>
      <c r="Q83" s="70"/>
      <c r="R83" s="71">
        <f t="shared" si="5"/>
        <v>0</v>
      </c>
    </row>
    <row r="84" spans="2:18" s="120" customFormat="1" x14ac:dyDescent="0.25">
      <c r="B84" s="3"/>
      <c r="C84" s="61"/>
      <c r="D84" s="66"/>
      <c r="E84" s="66"/>
      <c r="F84" s="67"/>
      <c r="G84" s="67"/>
      <c r="H84" s="68"/>
      <c r="I84" s="69" t="s">
        <v>128</v>
      </c>
      <c r="J84" s="69" t="s">
        <v>4</v>
      </c>
      <c r="K84" s="1">
        <f t="shared" si="3"/>
        <v>0</v>
      </c>
      <c r="L84" s="118" t="str">
        <f t="shared" si="6"/>
        <v/>
      </c>
      <c r="M84" s="119"/>
      <c r="O84" s="243"/>
      <c r="P84" s="61"/>
      <c r="Q84" s="70"/>
      <c r="R84" s="71">
        <f t="shared" si="5"/>
        <v>0</v>
      </c>
    </row>
    <row r="85" spans="2:18" s="120" customFormat="1" x14ac:dyDescent="0.25">
      <c r="B85" s="3"/>
      <c r="C85" s="61"/>
      <c r="D85" s="66"/>
      <c r="E85" s="66"/>
      <c r="F85" s="67"/>
      <c r="G85" s="67"/>
      <c r="H85" s="68"/>
      <c r="I85" s="69" t="s">
        <v>128</v>
      </c>
      <c r="J85" s="69" t="s">
        <v>4</v>
      </c>
      <c r="K85" s="1">
        <f t="shared" si="3"/>
        <v>0</v>
      </c>
      <c r="L85" s="118" t="str">
        <f t="shared" si="6"/>
        <v/>
      </c>
      <c r="M85" s="119"/>
      <c r="O85" s="243"/>
      <c r="P85" s="61"/>
      <c r="Q85" s="70"/>
      <c r="R85" s="71">
        <f t="shared" si="5"/>
        <v>0</v>
      </c>
    </row>
    <row r="86" spans="2:18" s="120" customFormat="1" x14ac:dyDescent="0.25">
      <c r="B86" s="3"/>
      <c r="C86" s="61"/>
      <c r="D86" s="66"/>
      <c r="E86" s="66"/>
      <c r="F86" s="67"/>
      <c r="G86" s="67"/>
      <c r="H86" s="68"/>
      <c r="I86" s="69" t="s">
        <v>128</v>
      </c>
      <c r="J86" s="69" t="s">
        <v>4</v>
      </c>
      <c r="K86" s="1">
        <f t="shared" si="3"/>
        <v>0</v>
      </c>
      <c r="L86" s="118" t="str">
        <f t="shared" si="6"/>
        <v/>
      </c>
      <c r="M86" s="119"/>
      <c r="O86" s="243"/>
      <c r="P86" s="61"/>
      <c r="Q86" s="70"/>
      <c r="R86" s="71">
        <f t="shared" si="5"/>
        <v>0</v>
      </c>
    </row>
    <row r="87" spans="2:18" s="120" customFormat="1" x14ac:dyDescent="0.25">
      <c r="B87" s="3"/>
      <c r="C87" s="61"/>
      <c r="D87" s="66"/>
      <c r="E87" s="66"/>
      <c r="F87" s="67"/>
      <c r="G87" s="67"/>
      <c r="H87" s="68"/>
      <c r="I87" s="69" t="s">
        <v>128</v>
      </c>
      <c r="J87" s="69" t="s">
        <v>4</v>
      </c>
      <c r="K87" s="1">
        <f t="shared" si="3"/>
        <v>0</v>
      </c>
      <c r="L87" s="118" t="str">
        <f t="shared" si="6"/>
        <v/>
      </c>
      <c r="M87" s="119"/>
      <c r="O87" s="243"/>
      <c r="P87" s="61"/>
      <c r="Q87" s="70"/>
      <c r="R87" s="71">
        <f t="shared" si="5"/>
        <v>0</v>
      </c>
    </row>
    <row r="88" spans="2:18" s="120" customFormat="1" x14ac:dyDescent="0.25">
      <c r="B88" s="3"/>
      <c r="C88" s="61"/>
      <c r="D88" s="66"/>
      <c r="E88" s="66"/>
      <c r="F88" s="67"/>
      <c r="G88" s="67"/>
      <c r="H88" s="68"/>
      <c r="I88" s="69" t="s">
        <v>128</v>
      </c>
      <c r="J88" s="69" t="s">
        <v>4</v>
      </c>
      <c r="K88" s="1">
        <f t="shared" si="3"/>
        <v>0</v>
      </c>
      <c r="L88" s="118" t="str">
        <f t="shared" si="6"/>
        <v/>
      </c>
      <c r="M88" s="119"/>
      <c r="O88" s="243"/>
      <c r="P88" s="61"/>
      <c r="Q88" s="70"/>
      <c r="R88" s="71">
        <f t="shared" si="5"/>
        <v>0</v>
      </c>
    </row>
    <row r="89" spans="2:18" s="120" customFormat="1" x14ac:dyDescent="0.25">
      <c r="B89" s="3"/>
      <c r="C89" s="61"/>
      <c r="D89" s="66"/>
      <c r="E89" s="66"/>
      <c r="F89" s="67"/>
      <c r="G89" s="67"/>
      <c r="H89" s="68"/>
      <c r="I89" s="69" t="s">
        <v>128</v>
      </c>
      <c r="J89" s="69" t="s">
        <v>4</v>
      </c>
      <c r="K89" s="1">
        <f t="shared" si="3"/>
        <v>0</v>
      </c>
      <c r="L89" s="118" t="str">
        <f t="shared" si="6"/>
        <v/>
      </c>
      <c r="M89" s="119"/>
      <c r="O89" s="243"/>
      <c r="P89" s="61"/>
      <c r="Q89" s="70"/>
      <c r="R89" s="71">
        <f t="shared" si="5"/>
        <v>0</v>
      </c>
    </row>
    <row r="90" spans="2:18" s="120" customFormat="1" x14ac:dyDescent="0.25">
      <c r="B90" s="3"/>
      <c r="C90" s="61"/>
      <c r="D90" s="66"/>
      <c r="E90" s="66"/>
      <c r="F90" s="67"/>
      <c r="G90" s="67"/>
      <c r="H90" s="68"/>
      <c r="I90" s="69" t="s">
        <v>128</v>
      </c>
      <c r="J90" s="69" t="s">
        <v>4</v>
      </c>
      <c r="K90" s="1">
        <f t="shared" si="3"/>
        <v>0</v>
      </c>
      <c r="L90" s="118" t="str">
        <f t="shared" si="6"/>
        <v/>
      </c>
      <c r="M90" s="119"/>
      <c r="O90" s="243"/>
      <c r="P90" s="61"/>
      <c r="Q90" s="70"/>
      <c r="R90" s="71">
        <f t="shared" si="5"/>
        <v>0</v>
      </c>
    </row>
    <row r="91" spans="2:18" s="120" customFormat="1" x14ac:dyDescent="0.25">
      <c r="B91" s="3"/>
      <c r="C91" s="61"/>
      <c r="D91" s="66"/>
      <c r="E91" s="66"/>
      <c r="F91" s="67"/>
      <c r="G91" s="67"/>
      <c r="H91" s="68"/>
      <c r="I91" s="69" t="s">
        <v>128</v>
      </c>
      <c r="J91" s="69" t="s">
        <v>4</v>
      </c>
      <c r="K91" s="1">
        <f t="shared" si="3"/>
        <v>0</v>
      </c>
      <c r="L91" s="118" t="str">
        <f t="shared" si="6"/>
        <v/>
      </c>
      <c r="M91" s="119"/>
      <c r="O91" s="243"/>
      <c r="P91" s="61"/>
      <c r="Q91" s="70"/>
      <c r="R91" s="71">
        <f t="shared" si="5"/>
        <v>0</v>
      </c>
    </row>
    <row r="92" spans="2:18" s="120" customFormat="1" x14ac:dyDescent="0.25">
      <c r="B92" s="3"/>
      <c r="C92" s="61"/>
      <c r="D92" s="66"/>
      <c r="E92" s="66"/>
      <c r="F92" s="67"/>
      <c r="G92" s="67"/>
      <c r="H92" s="68"/>
      <c r="I92" s="69" t="s">
        <v>128</v>
      </c>
      <c r="J92" s="69" t="s">
        <v>4</v>
      </c>
      <c r="K92" s="1">
        <f t="shared" si="3"/>
        <v>0</v>
      </c>
      <c r="L92" s="118" t="str">
        <f t="shared" si="6"/>
        <v/>
      </c>
      <c r="M92" s="119"/>
      <c r="O92" s="243"/>
      <c r="P92" s="61"/>
      <c r="Q92" s="70"/>
      <c r="R92" s="71">
        <f t="shared" si="5"/>
        <v>0</v>
      </c>
    </row>
    <row r="93" spans="2:18" s="120" customFormat="1" x14ac:dyDescent="0.25">
      <c r="B93" s="3"/>
      <c r="C93" s="61"/>
      <c r="D93" s="66"/>
      <c r="E93" s="66"/>
      <c r="F93" s="67"/>
      <c r="G93" s="67"/>
      <c r="H93" s="68"/>
      <c r="I93" s="69" t="s">
        <v>128</v>
      </c>
      <c r="J93" s="69" t="s">
        <v>4</v>
      </c>
      <c r="K93" s="1">
        <f t="shared" si="3"/>
        <v>0</v>
      </c>
      <c r="L93" s="118" t="str">
        <f t="shared" si="6"/>
        <v/>
      </c>
      <c r="M93" s="119"/>
      <c r="O93" s="243"/>
      <c r="P93" s="61"/>
      <c r="Q93" s="70"/>
      <c r="R93" s="71">
        <f t="shared" si="5"/>
        <v>0</v>
      </c>
    </row>
    <row r="94" spans="2:18" s="120" customFormat="1" x14ac:dyDescent="0.25">
      <c r="B94" s="3"/>
      <c r="C94" s="61"/>
      <c r="D94" s="66"/>
      <c r="E94" s="66"/>
      <c r="F94" s="67"/>
      <c r="G94" s="67"/>
      <c r="H94" s="68"/>
      <c r="I94" s="69" t="s">
        <v>128</v>
      </c>
      <c r="J94" s="69" t="s">
        <v>4</v>
      </c>
      <c r="K94" s="1">
        <f t="shared" si="3"/>
        <v>0</v>
      </c>
      <c r="L94" s="118" t="str">
        <f t="shared" si="6"/>
        <v/>
      </c>
      <c r="M94" s="119"/>
      <c r="O94" s="243"/>
      <c r="P94" s="61"/>
      <c r="Q94" s="70"/>
      <c r="R94" s="71">
        <f t="shared" si="5"/>
        <v>0</v>
      </c>
    </row>
    <row r="95" spans="2:18" s="120" customFormat="1" x14ac:dyDescent="0.25">
      <c r="B95" s="3"/>
      <c r="C95" s="61"/>
      <c r="D95" s="66"/>
      <c r="E95" s="66"/>
      <c r="F95" s="67"/>
      <c r="G95" s="67"/>
      <c r="H95" s="68"/>
      <c r="I95" s="69" t="s">
        <v>128</v>
      </c>
      <c r="J95" s="69" t="s">
        <v>4</v>
      </c>
      <c r="K95" s="1">
        <f t="shared" si="3"/>
        <v>0</v>
      </c>
      <c r="L95" s="118" t="str">
        <f t="shared" si="6"/>
        <v/>
      </c>
      <c r="M95" s="119"/>
      <c r="O95" s="243"/>
      <c r="P95" s="61"/>
      <c r="Q95" s="70"/>
      <c r="R95" s="71">
        <f t="shared" si="5"/>
        <v>0</v>
      </c>
    </row>
    <row r="96" spans="2:18" s="120" customFormat="1" x14ac:dyDescent="0.25">
      <c r="B96" s="3"/>
      <c r="C96" s="61"/>
      <c r="D96" s="66"/>
      <c r="E96" s="66"/>
      <c r="F96" s="67"/>
      <c r="G96" s="67"/>
      <c r="H96" s="68"/>
      <c r="I96" s="69" t="s">
        <v>128</v>
      </c>
      <c r="J96" s="69" t="s">
        <v>4</v>
      </c>
      <c r="K96" s="1">
        <f t="shared" si="3"/>
        <v>0</v>
      </c>
      <c r="L96" s="118" t="str">
        <f t="shared" si="6"/>
        <v/>
      </c>
      <c r="M96" s="119"/>
      <c r="O96" s="243"/>
      <c r="P96" s="61"/>
      <c r="Q96" s="70"/>
      <c r="R96" s="71">
        <f t="shared" si="5"/>
        <v>0</v>
      </c>
    </row>
    <row r="97" spans="2:18" s="120" customFormat="1" x14ac:dyDescent="0.25">
      <c r="B97" s="3"/>
      <c r="C97" s="61"/>
      <c r="D97" s="66"/>
      <c r="E97" s="66"/>
      <c r="F97" s="67"/>
      <c r="G97" s="67"/>
      <c r="H97" s="68"/>
      <c r="I97" s="69" t="s">
        <v>128</v>
      </c>
      <c r="J97" s="69" t="s">
        <v>4</v>
      </c>
      <c r="K97" s="1">
        <f t="shared" si="3"/>
        <v>0</v>
      </c>
      <c r="L97" s="118" t="str">
        <f t="shared" si="6"/>
        <v/>
      </c>
      <c r="M97" s="119"/>
      <c r="O97" s="243"/>
      <c r="P97" s="61"/>
      <c r="Q97" s="70"/>
      <c r="R97" s="71">
        <f t="shared" si="5"/>
        <v>0</v>
      </c>
    </row>
    <row r="98" spans="2:18" s="120" customFormat="1" x14ac:dyDescent="0.25">
      <c r="B98" s="3"/>
      <c r="C98" s="61"/>
      <c r="D98" s="66"/>
      <c r="E98" s="66"/>
      <c r="F98" s="67"/>
      <c r="G98" s="67"/>
      <c r="H98" s="68"/>
      <c r="I98" s="69" t="s">
        <v>128</v>
      </c>
      <c r="J98" s="69" t="s">
        <v>4</v>
      </c>
      <c r="K98" s="1">
        <f t="shared" si="3"/>
        <v>0</v>
      </c>
      <c r="L98" s="118" t="str">
        <f t="shared" si="6"/>
        <v/>
      </c>
      <c r="M98" s="119"/>
      <c r="O98" s="243"/>
      <c r="P98" s="61"/>
      <c r="Q98" s="70"/>
      <c r="R98" s="71">
        <f t="shared" si="5"/>
        <v>0</v>
      </c>
    </row>
    <row r="99" spans="2:18" s="120" customFormat="1" x14ac:dyDescent="0.25">
      <c r="B99" s="3"/>
      <c r="C99" s="61"/>
      <c r="D99" s="66"/>
      <c r="E99" s="66"/>
      <c r="F99" s="67"/>
      <c r="G99" s="67"/>
      <c r="H99" s="68"/>
      <c r="I99" s="69" t="s">
        <v>128</v>
      </c>
      <c r="J99" s="69" t="s">
        <v>4</v>
      </c>
      <c r="K99" s="1">
        <f t="shared" si="3"/>
        <v>0</v>
      </c>
      <c r="L99" s="118" t="str">
        <f t="shared" si="6"/>
        <v/>
      </c>
      <c r="M99" s="119"/>
      <c r="O99" s="243"/>
      <c r="P99" s="61"/>
      <c r="Q99" s="70"/>
      <c r="R99" s="71">
        <f t="shared" si="5"/>
        <v>0</v>
      </c>
    </row>
    <row r="100" spans="2:18" s="120" customFormat="1" x14ac:dyDescent="0.25">
      <c r="B100" s="3"/>
      <c r="C100" s="61"/>
      <c r="D100" s="66"/>
      <c r="E100" s="66"/>
      <c r="F100" s="67"/>
      <c r="G100" s="67"/>
      <c r="H100" s="68"/>
      <c r="I100" s="69" t="s">
        <v>128</v>
      </c>
      <c r="J100" s="69" t="s">
        <v>4</v>
      </c>
      <c r="K100" s="1">
        <f t="shared" si="3"/>
        <v>0</v>
      </c>
      <c r="L100" s="118" t="str">
        <f t="shared" si="6"/>
        <v/>
      </c>
      <c r="M100" s="119"/>
      <c r="O100" s="243"/>
      <c r="P100" s="61"/>
      <c r="Q100" s="70"/>
      <c r="R100" s="71">
        <f t="shared" si="5"/>
        <v>0</v>
      </c>
    </row>
    <row r="101" spans="2:18" s="120" customFormat="1" x14ac:dyDescent="0.25">
      <c r="B101" s="3"/>
      <c r="C101" s="61"/>
      <c r="D101" s="66"/>
      <c r="E101" s="66"/>
      <c r="F101" s="67"/>
      <c r="G101" s="67"/>
      <c r="H101" s="68"/>
      <c r="I101" s="69" t="s">
        <v>128</v>
      </c>
      <c r="J101" s="69" t="s">
        <v>4</v>
      </c>
      <c r="K101" s="1">
        <f t="shared" si="3"/>
        <v>0</v>
      </c>
      <c r="L101" s="118" t="str">
        <f t="shared" si="6"/>
        <v/>
      </c>
      <c r="M101" s="119"/>
      <c r="O101" s="243"/>
      <c r="P101" s="61"/>
      <c r="Q101" s="70"/>
      <c r="R101" s="71">
        <f t="shared" si="5"/>
        <v>0</v>
      </c>
    </row>
    <row r="102" spans="2:18" s="120" customFormat="1" x14ac:dyDescent="0.25">
      <c r="B102" s="3"/>
      <c r="C102" s="61"/>
      <c r="D102" s="66"/>
      <c r="E102" s="66"/>
      <c r="F102" s="67"/>
      <c r="G102" s="67"/>
      <c r="H102" s="68"/>
      <c r="I102" s="69" t="s">
        <v>128</v>
      </c>
      <c r="J102" s="69" t="s">
        <v>4</v>
      </c>
      <c r="K102" s="1">
        <f t="shared" si="3"/>
        <v>0</v>
      </c>
      <c r="L102" s="118" t="str">
        <f t="shared" si="6"/>
        <v/>
      </c>
      <c r="M102" s="119"/>
      <c r="O102" s="243"/>
      <c r="P102" s="61"/>
      <c r="Q102" s="70"/>
      <c r="R102" s="71">
        <f t="shared" si="5"/>
        <v>0</v>
      </c>
    </row>
    <row r="103" spans="2:18" s="120" customFormat="1" x14ac:dyDescent="0.25">
      <c r="B103" s="3"/>
      <c r="C103" s="61"/>
      <c r="D103" s="66"/>
      <c r="E103" s="66"/>
      <c r="F103" s="67"/>
      <c r="G103" s="67"/>
      <c r="H103" s="68"/>
      <c r="I103" s="69" t="s">
        <v>128</v>
      </c>
      <c r="J103" s="69" t="s">
        <v>4</v>
      </c>
      <c r="K103" s="1">
        <f t="shared" si="3"/>
        <v>0</v>
      </c>
      <c r="L103" s="118" t="str">
        <f t="shared" si="6"/>
        <v/>
      </c>
      <c r="M103" s="119"/>
      <c r="O103" s="243"/>
      <c r="P103" s="61"/>
      <c r="Q103" s="70"/>
      <c r="R103" s="71">
        <f t="shared" si="5"/>
        <v>0</v>
      </c>
    </row>
    <row r="104" spans="2:18" s="120" customFormat="1" x14ac:dyDescent="0.25">
      <c r="B104" s="3"/>
      <c r="C104" s="61"/>
      <c r="D104" s="66"/>
      <c r="E104" s="66"/>
      <c r="F104" s="67"/>
      <c r="G104" s="67"/>
      <c r="H104" s="68"/>
      <c r="I104" s="69" t="s">
        <v>128</v>
      </c>
      <c r="J104" s="69" t="s">
        <v>4</v>
      </c>
      <c r="K104" s="1">
        <f t="shared" si="3"/>
        <v>0</v>
      </c>
      <c r="L104" s="118" t="str">
        <f t="shared" si="6"/>
        <v/>
      </c>
      <c r="M104" s="119"/>
      <c r="O104" s="243"/>
      <c r="P104" s="61"/>
      <c r="Q104" s="70"/>
      <c r="R104" s="71">
        <f t="shared" si="5"/>
        <v>0</v>
      </c>
    </row>
    <row r="105" spans="2:18" s="120" customFormat="1" x14ac:dyDescent="0.25">
      <c r="B105" s="3"/>
      <c r="C105" s="61"/>
      <c r="D105" s="66"/>
      <c r="E105" s="66"/>
      <c r="F105" s="67"/>
      <c r="G105" s="67"/>
      <c r="H105" s="68"/>
      <c r="I105" s="69" t="s">
        <v>128</v>
      </c>
      <c r="J105" s="69" t="s">
        <v>4</v>
      </c>
      <c r="K105" s="1">
        <f t="shared" si="3"/>
        <v>0</v>
      </c>
      <c r="L105" s="118" t="str">
        <f t="shared" si="6"/>
        <v/>
      </c>
      <c r="M105" s="119"/>
      <c r="O105" s="243"/>
      <c r="P105" s="61"/>
      <c r="Q105" s="70"/>
      <c r="R105" s="71">
        <f t="shared" si="5"/>
        <v>0</v>
      </c>
    </row>
    <row r="106" spans="2:18" s="120" customFormat="1" x14ac:dyDescent="0.25">
      <c r="B106" s="3"/>
      <c r="C106" s="61"/>
      <c r="D106" s="66"/>
      <c r="E106" s="66"/>
      <c r="F106" s="67"/>
      <c r="G106" s="67"/>
      <c r="H106" s="68"/>
      <c r="I106" s="69" t="s">
        <v>128</v>
      </c>
      <c r="J106" s="69" t="s">
        <v>4</v>
      </c>
      <c r="K106" s="1">
        <f t="shared" si="3"/>
        <v>0</v>
      </c>
      <c r="L106" s="118" t="str">
        <f t="shared" si="6"/>
        <v/>
      </c>
      <c r="M106" s="119"/>
      <c r="O106" s="243"/>
      <c r="P106" s="61"/>
      <c r="Q106" s="70"/>
      <c r="R106" s="71">
        <f t="shared" si="5"/>
        <v>0</v>
      </c>
    </row>
    <row r="107" spans="2:18" s="120" customFormat="1" x14ac:dyDescent="0.25">
      <c r="B107" s="3"/>
      <c r="C107" s="61"/>
      <c r="D107" s="66"/>
      <c r="E107" s="66"/>
      <c r="F107" s="67"/>
      <c r="G107" s="67"/>
      <c r="H107" s="68"/>
      <c r="I107" s="69" t="s">
        <v>128</v>
      </c>
      <c r="J107" s="69" t="s">
        <v>4</v>
      </c>
      <c r="K107" s="1">
        <f t="shared" ref="K107:K156" si="7">G107*H107</f>
        <v>0</v>
      </c>
      <c r="L107" s="118" t="str">
        <f t="shared" si="6"/>
        <v/>
      </c>
      <c r="M107" s="119"/>
      <c r="O107" s="243"/>
      <c r="P107" s="61"/>
      <c r="Q107" s="70"/>
      <c r="R107" s="71">
        <f t="shared" si="5"/>
        <v>0</v>
      </c>
    </row>
    <row r="108" spans="2:18" s="120" customFormat="1" x14ac:dyDescent="0.25">
      <c r="B108" s="3"/>
      <c r="C108" s="61"/>
      <c r="D108" s="66"/>
      <c r="E108" s="66"/>
      <c r="F108" s="67"/>
      <c r="G108" s="67"/>
      <c r="H108" s="68"/>
      <c r="I108" s="69" t="s">
        <v>128</v>
      </c>
      <c r="J108" s="69" t="s">
        <v>4</v>
      </c>
      <c r="K108" s="1">
        <f t="shared" si="7"/>
        <v>0</v>
      </c>
      <c r="L108" s="118" t="str">
        <f t="shared" si="6"/>
        <v/>
      </c>
      <c r="M108" s="119"/>
      <c r="O108" s="243"/>
      <c r="P108" s="61"/>
      <c r="Q108" s="70"/>
      <c r="R108" s="71">
        <f t="shared" si="5"/>
        <v>0</v>
      </c>
    </row>
    <row r="109" spans="2:18" s="120" customFormat="1" x14ac:dyDescent="0.25">
      <c r="B109" s="3"/>
      <c r="C109" s="61"/>
      <c r="D109" s="66"/>
      <c r="E109" s="66"/>
      <c r="F109" s="67"/>
      <c r="G109" s="67"/>
      <c r="H109" s="68"/>
      <c r="I109" s="69" t="s">
        <v>128</v>
      </c>
      <c r="J109" s="69" t="s">
        <v>4</v>
      </c>
      <c r="K109" s="1">
        <f t="shared" si="7"/>
        <v>0</v>
      </c>
      <c r="L109" s="118" t="str">
        <f t="shared" si="6"/>
        <v/>
      </c>
      <c r="M109" s="119"/>
      <c r="O109" s="243"/>
      <c r="P109" s="61"/>
      <c r="Q109" s="70"/>
      <c r="R109" s="71">
        <f t="shared" si="5"/>
        <v>0</v>
      </c>
    </row>
    <row r="110" spans="2:18" s="120" customFormat="1" x14ac:dyDescent="0.25">
      <c r="B110" s="3"/>
      <c r="C110" s="61"/>
      <c r="D110" s="66"/>
      <c r="E110" s="66"/>
      <c r="F110" s="67"/>
      <c r="G110" s="67"/>
      <c r="H110" s="68"/>
      <c r="I110" s="69" t="s">
        <v>128</v>
      </c>
      <c r="J110" s="69" t="s">
        <v>4</v>
      </c>
      <c r="K110" s="1">
        <f t="shared" si="7"/>
        <v>0</v>
      </c>
      <c r="L110" s="118" t="str">
        <f t="shared" si="6"/>
        <v/>
      </c>
      <c r="M110" s="119"/>
      <c r="O110" s="243"/>
      <c r="P110" s="61"/>
      <c r="Q110" s="70"/>
      <c r="R110" s="71">
        <f t="shared" si="5"/>
        <v>0</v>
      </c>
    </row>
    <row r="111" spans="2:18" s="120" customFormat="1" x14ac:dyDescent="0.25">
      <c r="B111" s="3"/>
      <c r="C111" s="61"/>
      <c r="D111" s="66"/>
      <c r="E111" s="66"/>
      <c r="F111" s="67"/>
      <c r="G111" s="67"/>
      <c r="H111" s="68"/>
      <c r="I111" s="69" t="s">
        <v>128</v>
      </c>
      <c r="J111" s="69" t="s">
        <v>4</v>
      </c>
      <c r="K111" s="1">
        <f t="shared" si="7"/>
        <v>0</v>
      </c>
      <c r="L111" s="118" t="str">
        <f t="shared" si="6"/>
        <v/>
      </c>
      <c r="M111" s="119"/>
      <c r="O111" s="243"/>
      <c r="P111" s="61"/>
      <c r="Q111" s="70"/>
      <c r="R111" s="71">
        <f t="shared" si="5"/>
        <v>0</v>
      </c>
    </row>
    <row r="112" spans="2:18" s="120" customFormat="1" x14ac:dyDescent="0.25">
      <c r="B112" s="3"/>
      <c r="C112" s="61"/>
      <c r="D112" s="66"/>
      <c r="E112" s="66"/>
      <c r="F112" s="67"/>
      <c r="G112" s="67"/>
      <c r="H112" s="68"/>
      <c r="I112" s="69" t="s">
        <v>128</v>
      </c>
      <c r="J112" s="69" t="s">
        <v>4</v>
      </c>
      <c r="K112" s="1">
        <f t="shared" si="7"/>
        <v>0</v>
      </c>
      <c r="L112" s="118" t="str">
        <f t="shared" si="6"/>
        <v/>
      </c>
      <c r="M112" s="119"/>
      <c r="O112" s="243"/>
      <c r="P112" s="61"/>
      <c r="Q112" s="70"/>
      <c r="R112" s="71">
        <f t="shared" ref="R112:R143" si="8">IF(AND($Q112&lt;&gt;0,$I112="M (monthly)"),MIN(($H$13/(232)),$Q112*12/(232)),IF(AND($Q112&lt;&gt;0,$I112="W (weekly)"),MIN(($H$13/(232)),$Q112*52/(232)),IF(AND($Q112&lt;&gt;0,$I112="F (fortnightly)"),MIN(($H$13/(232)),$Q112*26/(232)),0)))</f>
        <v>0</v>
      </c>
    </row>
    <row r="113" spans="2:18" s="120" customFormat="1" x14ac:dyDescent="0.25">
      <c r="B113" s="3"/>
      <c r="C113" s="61"/>
      <c r="D113" s="66"/>
      <c r="E113" s="66"/>
      <c r="F113" s="67"/>
      <c r="G113" s="67"/>
      <c r="H113" s="68"/>
      <c r="I113" s="69" t="s">
        <v>128</v>
      </c>
      <c r="J113" s="69" t="s">
        <v>4</v>
      </c>
      <c r="K113" s="1">
        <f t="shared" si="7"/>
        <v>0</v>
      </c>
      <c r="L113" s="118" t="str">
        <f t="shared" si="6"/>
        <v/>
      </c>
      <c r="M113" s="119"/>
      <c r="O113" s="243"/>
      <c r="P113" s="61"/>
      <c r="Q113" s="70"/>
      <c r="R113" s="71">
        <f t="shared" si="8"/>
        <v>0</v>
      </c>
    </row>
    <row r="114" spans="2:18" s="120" customFormat="1" x14ac:dyDescent="0.25">
      <c r="B114" s="3"/>
      <c r="C114" s="61"/>
      <c r="D114" s="66"/>
      <c r="E114" s="66"/>
      <c r="F114" s="67"/>
      <c r="G114" s="67"/>
      <c r="H114" s="68"/>
      <c r="I114" s="69" t="s">
        <v>128</v>
      </c>
      <c r="J114" s="69" t="s">
        <v>4</v>
      </c>
      <c r="K114" s="1">
        <f t="shared" si="7"/>
        <v>0</v>
      </c>
      <c r="L114" s="118" t="str">
        <f t="shared" si="6"/>
        <v/>
      </c>
      <c r="M114" s="119"/>
      <c r="O114" s="243"/>
      <c r="P114" s="61"/>
      <c r="Q114" s="70"/>
      <c r="R114" s="71">
        <f t="shared" si="8"/>
        <v>0</v>
      </c>
    </row>
    <row r="115" spans="2:18" s="120" customFormat="1" x14ac:dyDescent="0.25">
      <c r="B115" s="3"/>
      <c r="C115" s="61"/>
      <c r="D115" s="66"/>
      <c r="E115" s="66"/>
      <c r="F115" s="67"/>
      <c r="G115" s="67"/>
      <c r="H115" s="68"/>
      <c r="I115" s="69" t="s">
        <v>128</v>
      </c>
      <c r="J115" s="69" t="s">
        <v>4</v>
      </c>
      <c r="K115" s="1">
        <f t="shared" si="7"/>
        <v>0</v>
      </c>
      <c r="L115" s="118" t="str">
        <f t="shared" si="6"/>
        <v/>
      </c>
      <c r="M115" s="119"/>
      <c r="O115" s="243"/>
      <c r="P115" s="61"/>
      <c r="Q115" s="70"/>
      <c r="R115" s="71">
        <f t="shared" si="8"/>
        <v>0</v>
      </c>
    </row>
    <row r="116" spans="2:18" s="120" customFormat="1" x14ac:dyDescent="0.25">
      <c r="B116" s="3"/>
      <c r="C116" s="61"/>
      <c r="D116" s="66"/>
      <c r="E116" s="66"/>
      <c r="F116" s="67"/>
      <c r="G116" s="67"/>
      <c r="H116" s="68"/>
      <c r="I116" s="69" t="s">
        <v>128</v>
      </c>
      <c r="J116" s="69" t="s">
        <v>4</v>
      </c>
      <c r="K116" s="1">
        <f t="shared" si="7"/>
        <v>0</v>
      </c>
      <c r="L116" s="118" t="str">
        <f t="shared" si="6"/>
        <v/>
      </c>
      <c r="M116" s="119"/>
      <c r="O116" s="243"/>
      <c r="P116" s="61"/>
      <c r="Q116" s="70"/>
      <c r="R116" s="71">
        <f t="shared" si="8"/>
        <v>0</v>
      </c>
    </row>
    <row r="117" spans="2:18" s="120" customFormat="1" x14ac:dyDescent="0.25">
      <c r="B117" s="3"/>
      <c r="C117" s="61"/>
      <c r="D117" s="66"/>
      <c r="E117" s="66"/>
      <c r="F117" s="67"/>
      <c r="G117" s="67"/>
      <c r="H117" s="68"/>
      <c r="I117" s="69" t="s">
        <v>128</v>
      </c>
      <c r="J117" s="69" t="s">
        <v>4</v>
      </c>
      <c r="K117" s="1">
        <f t="shared" si="7"/>
        <v>0</v>
      </c>
      <c r="L117" s="118" t="str">
        <f t="shared" si="6"/>
        <v/>
      </c>
      <c r="M117" s="119"/>
      <c r="O117" s="243"/>
      <c r="P117" s="61"/>
      <c r="Q117" s="70"/>
      <c r="R117" s="71">
        <f t="shared" si="8"/>
        <v>0</v>
      </c>
    </row>
    <row r="118" spans="2:18" s="120" customFormat="1" x14ac:dyDescent="0.25">
      <c r="B118" s="3"/>
      <c r="C118" s="61"/>
      <c r="D118" s="66"/>
      <c r="E118" s="66"/>
      <c r="F118" s="67"/>
      <c r="G118" s="67"/>
      <c r="H118" s="68"/>
      <c r="I118" s="69" t="s">
        <v>128</v>
      </c>
      <c r="J118" s="69" t="s">
        <v>4</v>
      </c>
      <c r="K118" s="1">
        <f t="shared" si="7"/>
        <v>0</v>
      </c>
      <c r="L118" s="118" t="str">
        <f t="shared" si="6"/>
        <v/>
      </c>
      <c r="M118" s="119"/>
      <c r="O118" s="243"/>
      <c r="P118" s="61"/>
      <c r="Q118" s="70"/>
      <c r="R118" s="71">
        <f t="shared" si="8"/>
        <v>0</v>
      </c>
    </row>
    <row r="119" spans="2:18" s="120" customFormat="1" x14ac:dyDescent="0.25">
      <c r="B119" s="3"/>
      <c r="C119" s="61"/>
      <c r="D119" s="66"/>
      <c r="E119" s="66"/>
      <c r="F119" s="67"/>
      <c r="G119" s="67"/>
      <c r="H119" s="68"/>
      <c r="I119" s="69" t="s">
        <v>128</v>
      </c>
      <c r="J119" s="69" t="s">
        <v>4</v>
      </c>
      <c r="K119" s="1">
        <f t="shared" si="7"/>
        <v>0</v>
      </c>
      <c r="L119" s="118" t="str">
        <f t="shared" si="6"/>
        <v/>
      </c>
      <c r="M119" s="119"/>
      <c r="O119" s="243"/>
      <c r="P119" s="61"/>
      <c r="Q119" s="70"/>
      <c r="R119" s="71">
        <f t="shared" si="8"/>
        <v>0</v>
      </c>
    </row>
    <row r="120" spans="2:18" s="120" customFormat="1" x14ac:dyDescent="0.25">
      <c r="B120" s="3"/>
      <c r="C120" s="61"/>
      <c r="D120" s="66"/>
      <c r="E120" s="66"/>
      <c r="F120" s="67"/>
      <c r="G120" s="67"/>
      <c r="H120" s="68"/>
      <c r="I120" s="69" t="s">
        <v>128</v>
      </c>
      <c r="J120" s="69" t="s">
        <v>4</v>
      </c>
      <c r="K120" s="1">
        <f t="shared" si="7"/>
        <v>0</v>
      </c>
      <c r="L120" s="118" t="str">
        <f t="shared" si="6"/>
        <v/>
      </c>
      <c r="M120" s="119"/>
      <c r="O120" s="243"/>
      <c r="P120" s="61"/>
      <c r="Q120" s="70"/>
      <c r="R120" s="71">
        <f t="shared" si="8"/>
        <v>0</v>
      </c>
    </row>
    <row r="121" spans="2:18" s="120" customFormat="1" x14ac:dyDescent="0.25">
      <c r="B121" s="3"/>
      <c r="C121" s="61"/>
      <c r="D121" s="66"/>
      <c r="E121" s="66"/>
      <c r="F121" s="67"/>
      <c r="G121" s="67"/>
      <c r="H121" s="68"/>
      <c r="I121" s="69" t="s">
        <v>128</v>
      </c>
      <c r="J121" s="69" t="s">
        <v>4</v>
      </c>
      <c r="K121" s="1">
        <f t="shared" si="7"/>
        <v>0</v>
      </c>
      <c r="L121" s="118" t="str">
        <f t="shared" si="6"/>
        <v/>
      </c>
      <c r="M121" s="119"/>
      <c r="O121" s="243"/>
      <c r="P121" s="61"/>
      <c r="Q121" s="70"/>
      <c r="R121" s="71">
        <f t="shared" si="8"/>
        <v>0</v>
      </c>
    </row>
    <row r="122" spans="2:18" s="120" customFormat="1" x14ac:dyDescent="0.25">
      <c r="B122" s="3"/>
      <c r="C122" s="61"/>
      <c r="D122" s="66"/>
      <c r="E122" s="66"/>
      <c r="F122" s="67"/>
      <c r="G122" s="67"/>
      <c r="H122" s="68"/>
      <c r="I122" s="69" t="s">
        <v>128</v>
      </c>
      <c r="J122" s="69" t="s">
        <v>4</v>
      </c>
      <c r="K122" s="1">
        <f t="shared" si="7"/>
        <v>0</v>
      </c>
      <c r="L122" s="118" t="str">
        <f t="shared" si="6"/>
        <v/>
      </c>
      <c r="M122" s="119"/>
      <c r="O122" s="243"/>
      <c r="P122" s="61"/>
      <c r="Q122" s="70"/>
      <c r="R122" s="71">
        <f t="shared" si="8"/>
        <v>0</v>
      </c>
    </row>
    <row r="123" spans="2:18" s="120" customFormat="1" x14ac:dyDescent="0.25">
      <c r="B123" s="3"/>
      <c r="C123" s="61"/>
      <c r="D123" s="66"/>
      <c r="E123" s="66"/>
      <c r="F123" s="67"/>
      <c r="G123" s="67"/>
      <c r="H123" s="68"/>
      <c r="I123" s="69" t="s">
        <v>128</v>
      </c>
      <c r="J123" s="69" t="s">
        <v>4</v>
      </c>
      <c r="K123" s="1">
        <f t="shared" si="7"/>
        <v>0</v>
      </c>
      <c r="L123" s="118" t="str">
        <f t="shared" si="6"/>
        <v/>
      </c>
      <c r="M123" s="119"/>
      <c r="O123" s="243"/>
      <c r="P123" s="61"/>
      <c r="Q123" s="70"/>
      <c r="R123" s="71">
        <f t="shared" si="8"/>
        <v>0</v>
      </c>
    </row>
    <row r="124" spans="2:18" s="120" customFormat="1" x14ac:dyDescent="0.25">
      <c r="B124" s="3"/>
      <c r="C124" s="61"/>
      <c r="D124" s="66"/>
      <c r="E124" s="66"/>
      <c r="F124" s="67"/>
      <c r="G124" s="67"/>
      <c r="H124" s="68"/>
      <c r="I124" s="69" t="s">
        <v>128</v>
      </c>
      <c r="J124" s="69" t="s">
        <v>4</v>
      </c>
      <c r="K124" s="1">
        <f t="shared" si="7"/>
        <v>0</v>
      </c>
      <c r="L124" s="118" t="str">
        <f t="shared" si="6"/>
        <v/>
      </c>
      <c r="M124" s="119"/>
      <c r="O124" s="243"/>
      <c r="P124" s="61"/>
      <c r="Q124" s="70"/>
      <c r="R124" s="71">
        <f t="shared" si="8"/>
        <v>0</v>
      </c>
    </row>
    <row r="125" spans="2:18" s="120" customFormat="1" x14ac:dyDescent="0.25">
      <c r="B125" s="3"/>
      <c r="C125" s="61"/>
      <c r="D125" s="66"/>
      <c r="E125" s="66"/>
      <c r="F125" s="67"/>
      <c r="G125" s="67"/>
      <c r="H125" s="68"/>
      <c r="I125" s="69" t="s">
        <v>128</v>
      </c>
      <c r="J125" s="69" t="s">
        <v>4</v>
      </c>
      <c r="K125" s="1">
        <f t="shared" si="7"/>
        <v>0</v>
      </c>
      <c r="L125" s="118" t="str">
        <f t="shared" si="6"/>
        <v/>
      </c>
      <c r="M125" s="119"/>
      <c r="O125" s="243"/>
      <c r="P125" s="61"/>
      <c r="Q125" s="70"/>
      <c r="R125" s="71">
        <f t="shared" si="8"/>
        <v>0</v>
      </c>
    </row>
    <row r="126" spans="2:18" s="120" customFormat="1" x14ac:dyDescent="0.25">
      <c r="B126" s="3"/>
      <c r="C126" s="61"/>
      <c r="D126" s="66"/>
      <c r="E126" s="66"/>
      <c r="F126" s="67"/>
      <c r="G126" s="67"/>
      <c r="H126" s="68"/>
      <c r="I126" s="69" t="s">
        <v>128</v>
      </c>
      <c r="J126" s="69" t="s">
        <v>4</v>
      </c>
      <c r="K126" s="1">
        <f t="shared" si="7"/>
        <v>0</v>
      </c>
      <c r="L126" s="118" t="str">
        <f t="shared" si="6"/>
        <v/>
      </c>
      <c r="M126" s="119"/>
      <c r="O126" s="243"/>
      <c r="P126" s="61"/>
      <c r="Q126" s="70"/>
      <c r="R126" s="71">
        <f t="shared" si="8"/>
        <v>0</v>
      </c>
    </row>
    <row r="127" spans="2:18" s="120" customFormat="1" x14ac:dyDescent="0.25">
      <c r="B127" s="3"/>
      <c r="C127" s="61"/>
      <c r="D127" s="66"/>
      <c r="E127" s="66"/>
      <c r="F127" s="67"/>
      <c r="G127" s="67"/>
      <c r="H127" s="68"/>
      <c r="I127" s="69" t="s">
        <v>128</v>
      </c>
      <c r="J127" s="69" t="s">
        <v>4</v>
      </c>
      <c r="K127" s="1">
        <f t="shared" si="7"/>
        <v>0</v>
      </c>
      <c r="L127" s="118" t="str">
        <f t="shared" si="6"/>
        <v/>
      </c>
      <c r="M127" s="119"/>
      <c r="O127" s="243"/>
      <c r="P127" s="61"/>
      <c r="Q127" s="70"/>
      <c r="R127" s="71">
        <f t="shared" si="8"/>
        <v>0</v>
      </c>
    </row>
    <row r="128" spans="2:18" s="120" customFormat="1" x14ac:dyDescent="0.25">
      <c r="B128" s="3"/>
      <c r="C128" s="61"/>
      <c r="D128" s="66"/>
      <c r="E128" s="66"/>
      <c r="F128" s="67"/>
      <c r="G128" s="67"/>
      <c r="H128" s="68"/>
      <c r="I128" s="69" t="s">
        <v>128</v>
      </c>
      <c r="J128" s="69" t="s">
        <v>4</v>
      </c>
      <c r="K128" s="1">
        <f t="shared" si="7"/>
        <v>0</v>
      </c>
      <c r="L128" s="118" t="str">
        <f t="shared" si="6"/>
        <v/>
      </c>
      <c r="M128" s="119"/>
      <c r="O128" s="243"/>
      <c r="P128" s="61"/>
      <c r="Q128" s="70"/>
      <c r="R128" s="71">
        <f t="shared" si="8"/>
        <v>0</v>
      </c>
    </row>
    <row r="129" spans="1:18" s="120" customFormat="1" ht="14.45" customHeight="1" x14ac:dyDescent="0.25">
      <c r="B129" s="3"/>
      <c r="C129" s="61"/>
      <c r="D129" s="66"/>
      <c r="E129" s="66"/>
      <c r="F129" s="67"/>
      <c r="G129" s="67"/>
      <c r="H129" s="68"/>
      <c r="I129" s="69" t="s">
        <v>128</v>
      </c>
      <c r="J129" s="69" t="s">
        <v>4</v>
      </c>
      <c r="K129" s="1">
        <f t="shared" si="7"/>
        <v>0</v>
      </c>
      <c r="L129" s="118" t="str">
        <f t="shared" si="6"/>
        <v/>
      </c>
      <c r="M129" s="119"/>
      <c r="O129" s="243"/>
      <c r="P129" s="61"/>
      <c r="Q129" s="70"/>
      <c r="R129" s="71">
        <f t="shared" si="8"/>
        <v>0</v>
      </c>
    </row>
    <row r="130" spans="1:18" s="120" customFormat="1" x14ac:dyDescent="0.25">
      <c r="B130" s="3"/>
      <c r="C130" s="61"/>
      <c r="D130" s="66"/>
      <c r="E130" s="66"/>
      <c r="F130" s="67"/>
      <c r="G130" s="67"/>
      <c r="H130" s="68"/>
      <c r="I130" s="69" t="s">
        <v>128</v>
      </c>
      <c r="J130" s="69" t="s">
        <v>4</v>
      </c>
      <c r="K130" s="1">
        <f t="shared" si="7"/>
        <v>0</v>
      </c>
      <c r="L130" s="118" t="str">
        <f t="shared" si="6"/>
        <v/>
      </c>
      <c r="M130" s="119"/>
      <c r="O130" s="243"/>
      <c r="P130" s="61"/>
      <c r="Q130" s="70"/>
      <c r="R130" s="71">
        <f t="shared" si="8"/>
        <v>0</v>
      </c>
    </row>
    <row r="131" spans="1:18" s="120" customFormat="1" x14ac:dyDescent="0.25">
      <c r="B131" s="3"/>
      <c r="C131" s="61"/>
      <c r="D131" s="66"/>
      <c r="E131" s="66"/>
      <c r="F131" s="67"/>
      <c r="G131" s="67"/>
      <c r="H131" s="68"/>
      <c r="I131" s="69" t="s">
        <v>128</v>
      </c>
      <c r="J131" s="69" t="s">
        <v>4</v>
      </c>
      <c r="K131" s="1">
        <f t="shared" si="7"/>
        <v>0</v>
      </c>
      <c r="L131" s="118" t="str">
        <f t="shared" si="6"/>
        <v/>
      </c>
      <c r="M131" s="119"/>
      <c r="O131" s="243"/>
      <c r="P131" s="61"/>
      <c r="Q131" s="70"/>
      <c r="R131" s="71">
        <f t="shared" si="8"/>
        <v>0</v>
      </c>
    </row>
    <row r="132" spans="1:18" s="120" customFormat="1" x14ac:dyDescent="0.25">
      <c r="B132" s="3"/>
      <c r="C132" s="61"/>
      <c r="D132" s="66"/>
      <c r="E132" s="66"/>
      <c r="F132" s="67"/>
      <c r="G132" s="67"/>
      <c r="H132" s="68"/>
      <c r="I132" s="69" t="s">
        <v>128</v>
      </c>
      <c r="J132" s="69" t="s">
        <v>4</v>
      </c>
      <c r="K132" s="1">
        <f t="shared" si="7"/>
        <v>0</v>
      </c>
      <c r="L132" s="118" t="str">
        <f t="shared" si="6"/>
        <v/>
      </c>
      <c r="M132" s="119"/>
      <c r="O132" s="243"/>
      <c r="P132" s="61"/>
      <c r="Q132" s="70"/>
      <c r="R132" s="71">
        <f t="shared" si="8"/>
        <v>0</v>
      </c>
    </row>
    <row r="133" spans="1:18" s="120" customFormat="1" x14ac:dyDescent="0.25">
      <c r="B133" s="3"/>
      <c r="C133" s="61"/>
      <c r="D133" s="66"/>
      <c r="E133" s="66"/>
      <c r="F133" s="67"/>
      <c r="G133" s="67"/>
      <c r="H133" s="68"/>
      <c r="I133" s="69" t="s">
        <v>128</v>
      </c>
      <c r="J133" s="69" t="s">
        <v>4</v>
      </c>
      <c r="K133" s="1">
        <f t="shared" si="7"/>
        <v>0</v>
      </c>
      <c r="L133" s="118" t="str">
        <f t="shared" si="6"/>
        <v/>
      </c>
      <c r="M133" s="119"/>
      <c r="O133" s="243"/>
      <c r="P133" s="61"/>
      <c r="Q133" s="70"/>
      <c r="R133" s="71">
        <f t="shared" si="8"/>
        <v>0</v>
      </c>
    </row>
    <row r="134" spans="1:18" s="120" customFormat="1" x14ac:dyDescent="0.25">
      <c r="B134" s="3"/>
      <c r="C134" s="61"/>
      <c r="D134" s="66"/>
      <c r="E134" s="66"/>
      <c r="F134" s="67"/>
      <c r="G134" s="67"/>
      <c r="H134" s="68"/>
      <c r="I134" s="69" t="s">
        <v>128</v>
      </c>
      <c r="J134" s="69" t="s">
        <v>4</v>
      </c>
      <c r="K134" s="1">
        <f t="shared" si="7"/>
        <v>0</v>
      </c>
      <c r="L134" s="118" t="str">
        <f t="shared" si="6"/>
        <v/>
      </c>
      <c r="M134" s="119"/>
      <c r="O134" s="243"/>
      <c r="P134" s="61"/>
      <c r="Q134" s="70"/>
      <c r="R134" s="71">
        <f t="shared" si="8"/>
        <v>0</v>
      </c>
    </row>
    <row r="135" spans="1:18" s="120" customFormat="1" x14ac:dyDescent="0.25">
      <c r="B135" s="3"/>
      <c r="C135" s="61"/>
      <c r="D135" s="66"/>
      <c r="E135" s="66"/>
      <c r="F135" s="67"/>
      <c r="G135" s="67"/>
      <c r="H135" s="68"/>
      <c r="I135" s="69" t="s">
        <v>128</v>
      </c>
      <c r="J135" s="69" t="s">
        <v>4</v>
      </c>
      <c r="K135" s="1">
        <f t="shared" si="7"/>
        <v>0</v>
      </c>
      <c r="L135" s="118" t="str">
        <f t="shared" si="6"/>
        <v/>
      </c>
      <c r="M135" s="119"/>
      <c r="O135" s="243"/>
      <c r="P135" s="61"/>
      <c r="Q135" s="70"/>
      <c r="R135" s="71">
        <f t="shared" si="8"/>
        <v>0</v>
      </c>
    </row>
    <row r="136" spans="1:18" s="120" customFormat="1" x14ac:dyDescent="0.25">
      <c r="B136" s="3"/>
      <c r="C136" s="61"/>
      <c r="D136" s="66"/>
      <c r="E136" s="66"/>
      <c r="F136" s="67"/>
      <c r="G136" s="67"/>
      <c r="H136" s="68"/>
      <c r="I136" s="69" t="s">
        <v>128</v>
      </c>
      <c r="J136" s="69" t="s">
        <v>4</v>
      </c>
      <c r="K136" s="1">
        <f t="shared" si="7"/>
        <v>0</v>
      </c>
      <c r="L136" s="118" t="str">
        <f t="shared" si="6"/>
        <v/>
      </c>
      <c r="M136" s="119"/>
      <c r="O136" s="243"/>
      <c r="P136" s="61"/>
      <c r="Q136" s="70"/>
      <c r="R136" s="71">
        <f t="shared" si="8"/>
        <v>0</v>
      </c>
    </row>
    <row r="137" spans="1:18" s="120" customFormat="1" x14ac:dyDescent="0.25">
      <c r="B137" s="3"/>
      <c r="C137" s="61"/>
      <c r="D137" s="66"/>
      <c r="E137" s="66"/>
      <c r="F137" s="67"/>
      <c r="G137" s="67"/>
      <c r="H137" s="68"/>
      <c r="I137" s="69" t="s">
        <v>128</v>
      </c>
      <c r="J137" s="69" t="s">
        <v>4</v>
      </c>
      <c r="K137" s="1">
        <f t="shared" si="7"/>
        <v>0</v>
      </c>
      <c r="L137" s="118" t="str">
        <f t="shared" si="6"/>
        <v/>
      </c>
      <c r="M137" s="119"/>
      <c r="O137" s="243"/>
      <c r="P137" s="61"/>
      <c r="Q137" s="70"/>
      <c r="R137" s="71">
        <f t="shared" si="8"/>
        <v>0</v>
      </c>
    </row>
    <row r="138" spans="1:18" x14ac:dyDescent="0.25">
      <c r="A138" s="120"/>
      <c r="B138" s="3"/>
      <c r="C138" s="61"/>
      <c r="D138" s="66"/>
      <c r="E138" s="66"/>
      <c r="F138" s="67"/>
      <c r="G138" s="67"/>
      <c r="H138" s="68"/>
      <c r="I138" s="69" t="s">
        <v>128</v>
      </c>
      <c r="J138" s="69" t="s">
        <v>4</v>
      </c>
      <c r="K138" s="1">
        <f t="shared" si="7"/>
        <v>0</v>
      </c>
      <c r="L138" s="118" t="str">
        <f t="shared" si="6"/>
        <v/>
      </c>
      <c r="M138" s="119"/>
      <c r="N138" s="120"/>
      <c r="O138" s="243"/>
      <c r="P138" s="61"/>
      <c r="Q138" s="70"/>
      <c r="R138" s="71">
        <f t="shared" si="8"/>
        <v>0</v>
      </c>
    </row>
    <row r="139" spans="1:18" s="120" customFormat="1" x14ac:dyDescent="0.25">
      <c r="B139" s="3"/>
      <c r="C139" s="61"/>
      <c r="D139" s="66"/>
      <c r="E139" s="66"/>
      <c r="F139" s="67"/>
      <c r="G139" s="67"/>
      <c r="H139" s="68"/>
      <c r="I139" s="69" t="s">
        <v>128</v>
      </c>
      <c r="J139" s="69" t="s">
        <v>4</v>
      </c>
      <c r="K139" s="1">
        <f t="shared" si="7"/>
        <v>0</v>
      </c>
      <c r="L139" s="118" t="str">
        <f t="shared" si="6"/>
        <v/>
      </c>
      <c r="M139" s="119"/>
      <c r="O139" s="243"/>
      <c r="P139" s="61"/>
      <c r="Q139" s="70"/>
      <c r="R139" s="71">
        <f t="shared" si="8"/>
        <v>0</v>
      </c>
    </row>
    <row r="140" spans="1:18" x14ac:dyDescent="0.25">
      <c r="A140" s="120"/>
      <c r="B140" s="3"/>
      <c r="C140" s="61"/>
      <c r="D140" s="66"/>
      <c r="E140" s="66"/>
      <c r="F140" s="67"/>
      <c r="G140" s="67"/>
      <c r="H140" s="68"/>
      <c r="I140" s="69" t="s">
        <v>128</v>
      </c>
      <c r="J140" s="69" t="s">
        <v>4</v>
      </c>
      <c r="K140" s="1">
        <f t="shared" si="7"/>
        <v>0</v>
      </c>
      <c r="L140" s="118" t="str">
        <f t="shared" si="6"/>
        <v/>
      </c>
      <c r="M140" s="119"/>
      <c r="N140" s="120"/>
      <c r="O140" s="243"/>
      <c r="P140" s="61"/>
      <c r="Q140" s="70"/>
      <c r="R140" s="71">
        <f t="shared" si="8"/>
        <v>0</v>
      </c>
    </row>
    <row r="141" spans="1:18" s="123" customFormat="1" ht="15" customHeight="1" x14ac:dyDescent="0.25">
      <c r="A141" s="120"/>
      <c r="B141" s="3"/>
      <c r="C141" s="61"/>
      <c r="D141" s="66"/>
      <c r="E141" s="66"/>
      <c r="F141" s="67"/>
      <c r="G141" s="67"/>
      <c r="H141" s="68"/>
      <c r="I141" s="69" t="s">
        <v>128</v>
      </c>
      <c r="J141" s="69" t="s">
        <v>4</v>
      </c>
      <c r="K141" s="1">
        <f t="shared" si="7"/>
        <v>0</v>
      </c>
      <c r="L141" s="118" t="str">
        <f t="shared" si="6"/>
        <v/>
      </c>
      <c r="M141" s="119"/>
      <c r="N141" s="120"/>
      <c r="O141" s="243"/>
      <c r="P141" s="61"/>
      <c r="Q141" s="70"/>
      <c r="R141" s="71">
        <f t="shared" si="8"/>
        <v>0</v>
      </c>
    </row>
    <row r="142" spans="1:18" s="124" customFormat="1" ht="15" customHeight="1" x14ac:dyDescent="0.25">
      <c r="A142" s="120"/>
      <c r="B142" s="3"/>
      <c r="C142" s="61"/>
      <c r="D142" s="66"/>
      <c r="E142" s="66"/>
      <c r="F142" s="67"/>
      <c r="G142" s="67"/>
      <c r="H142" s="68"/>
      <c r="I142" s="69" t="s">
        <v>128</v>
      </c>
      <c r="J142" s="69" t="s">
        <v>4</v>
      </c>
      <c r="K142" s="1">
        <f t="shared" si="7"/>
        <v>0</v>
      </c>
      <c r="L142" s="118" t="str">
        <f t="shared" si="6"/>
        <v/>
      </c>
      <c r="M142" s="119"/>
      <c r="N142" s="120"/>
      <c r="O142" s="243"/>
      <c r="P142" s="61"/>
      <c r="Q142" s="70"/>
      <c r="R142" s="71">
        <f t="shared" si="8"/>
        <v>0</v>
      </c>
    </row>
    <row r="143" spans="1:18" s="124" customFormat="1" ht="15" customHeight="1" x14ac:dyDescent="0.25">
      <c r="A143" s="120"/>
      <c r="B143" s="3"/>
      <c r="C143" s="61"/>
      <c r="D143" s="66"/>
      <c r="E143" s="66"/>
      <c r="F143" s="67"/>
      <c r="G143" s="67"/>
      <c r="H143" s="68"/>
      <c r="I143" s="69" t="s">
        <v>128</v>
      </c>
      <c r="J143" s="69" t="s">
        <v>4</v>
      </c>
      <c r="K143" s="1">
        <f t="shared" si="7"/>
        <v>0</v>
      </c>
      <c r="L143" s="118" t="str">
        <f t="shared" si="6"/>
        <v/>
      </c>
      <c r="M143" s="119"/>
      <c r="N143" s="120"/>
      <c r="O143" s="243"/>
      <c r="P143" s="61"/>
      <c r="Q143" s="70"/>
      <c r="R143" s="71">
        <f t="shared" si="8"/>
        <v>0</v>
      </c>
    </row>
    <row r="144" spans="1:18" s="124" customFormat="1" ht="15" customHeight="1" x14ac:dyDescent="0.25">
      <c r="A144" s="120"/>
      <c r="B144" s="3"/>
      <c r="C144" s="61"/>
      <c r="D144" s="66"/>
      <c r="E144" s="66"/>
      <c r="F144" s="67"/>
      <c r="G144" s="67"/>
      <c r="H144" s="68"/>
      <c r="I144" s="69" t="s">
        <v>128</v>
      </c>
      <c r="J144" s="69" t="s">
        <v>4</v>
      </c>
      <c r="K144" s="1">
        <f t="shared" si="7"/>
        <v>0</v>
      </c>
      <c r="L144" s="118" t="str">
        <f t="shared" si="6"/>
        <v/>
      </c>
      <c r="M144" s="119"/>
      <c r="N144" s="120"/>
      <c r="O144" s="243"/>
      <c r="P144" s="61"/>
      <c r="Q144" s="70"/>
      <c r="R144" s="71">
        <f t="shared" ref="R144:R175" si="9">IF(AND($Q144&lt;&gt;0,$I144="M (monthly)"),MIN(($H$13/(232)),$Q144*12/(232)),IF(AND($Q144&lt;&gt;0,$I144="W (weekly)"),MIN(($H$13/(232)),$Q144*52/(232)),IF(AND($Q144&lt;&gt;0,$I144="F (fortnightly)"),MIN(($H$13/(232)),$Q144*26/(232)),0)))</f>
        <v>0</v>
      </c>
    </row>
    <row r="145" spans="1:18" s="124" customFormat="1" ht="15" customHeight="1" x14ac:dyDescent="0.25">
      <c r="A145" s="120"/>
      <c r="B145" s="3"/>
      <c r="C145" s="61"/>
      <c r="D145" s="66"/>
      <c r="E145" s="66"/>
      <c r="F145" s="67"/>
      <c r="G145" s="67"/>
      <c r="H145" s="68"/>
      <c r="I145" s="69" t="s">
        <v>128</v>
      </c>
      <c r="J145" s="69" t="s">
        <v>4</v>
      </c>
      <c r="K145" s="1">
        <f t="shared" si="7"/>
        <v>0</v>
      </c>
      <c r="L145" s="118" t="str">
        <f t="shared" ref="L145:L208" si="10">IF(AND($C145&lt;&gt;"",OR(LEN(TRIM($D145))=0,LEN(TRIM($F145))=0,LEN(TRIM($G145))=0,LEN(TRIM($H145))=0)),"  Blank field(s) detected!","")</f>
        <v/>
      </c>
      <c r="M145" s="119"/>
      <c r="N145" s="120"/>
      <c r="O145" s="243"/>
      <c r="P145" s="61"/>
      <c r="Q145" s="70"/>
      <c r="R145" s="71">
        <f t="shared" si="9"/>
        <v>0</v>
      </c>
    </row>
    <row r="146" spans="1:18" s="124" customFormat="1" ht="15" customHeight="1" x14ac:dyDescent="0.25">
      <c r="A146" s="120"/>
      <c r="B146" s="3"/>
      <c r="C146" s="61"/>
      <c r="D146" s="66"/>
      <c r="E146" s="66"/>
      <c r="F146" s="67"/>
      <c r="G146" s="67"/>
      <c r="H146" s="68"/>
      <c r="I146" s="69" t="s">
        <v>128</v>
      </c>
      <c r="J146" s="69" t="s">
        <v>4</v>
      </c>
      <c r="K146" s="1">
        <f t="shared" si="7"/>
        <v>0</v>
      </c>
      <c r="L146" s="118" t="str">
        <f t="shared" si="10"/>
        <v/>
      </c>
      <c r="M146" s="119"/>
      <c r="N146" s="120"/>
      <c r="O146" s="243"/>
      <c r="P146" s="61"/>
      <c r="Q146" s="70"/>
      <c r="R146" s="71">
        <f t="shared" si="9"/>
        <v>0</v>
      </c>
    </row>
    <row r="147" spans="1:18" s="124" customFormat="1" ht="15" customHeight="1" x14ac:dyDescent="0.25">
      <c r="A147" s="120"/>
      <c r="B147" s="3"/>
      <c r="C147" s="61"/>
      <c r="D147" s="66"/>
      <c r="E147" s="66"/>
      <c r="F147" s="67"/>
      <c r="G147" s="67"/>
      <c r="H147" s="68"/>
      <c r="I147" s="69" t="s">
        <v>128</v>
      </c>
      <c r="J147" s="69" t="s">
        <v>4</v>
      </c>
      <c r="K147" s="1">
        <f t="shared" si="7"/>
        <v>0</v>
      </c>
      <c r="L147" s="118" t="str">
        <f t="shared" si="10"/>
        <v/>
      </c>
      <c r="M147" s="119"/>
      <c r="N147" s="120"/>
      <c r="O147" s="243"/>
      <c r="P147" s="61"/>
      <c r="Q147" s="70"/>
      <c r="R147" s="71">
        <f t="shared" si="9"/>
        <v>0</v>
      </c>
    </row>
    <row r="148" spans="1:18" s="124" customFormat="1" ht="15" customHeight="1" x14ac:dyDescent="0.25">
      <c r="A148" s="120"/>
      <c r="B148" s="3"/>
      <c r="C148" s="61"/>
      <c r="D148" s="66"/>
      <c r="E148" s="66"/>
      <c r="F148" s="67"/>
      <c r="G148" s="67"/>
      <c r="H148" s="68"/>
      <c r="I148" s="69" t="s">
        <v>128</v>
      </c>
      <c r="J148" s="69" t="s">
        <v>4</v>
      </c>
      <c r="K148" s="1">
        <f t="shared" si="7"/>
        <v>0</v>
      </c>
      <c r="L148" s="118" t="str">
        <f t="shared" si="10"/>
        <v/>
      </c>
      <c r="M148" s="119"/>
      <c r="N148" s="120"/>
      <c r="O148" s="243"/>
      <c r="P148" s="61"/>
      <c r="Q148" s="70"/>
      <c r="R148" s="71">
        <f t="shared" si="9"/>
        <v>0</v>
      </c>
    </row>
    <row r="149" spans="1:18" s="124" customFormat="1" ht="15" customHeight="1" x14ac:dyDescent="0.25">
      <c r="A149" s="120"/>
      <c r="B149" s="3"/>
      <c r="C149" s="61"/>
      <c r="D149" s="66"/>
      <c r="E149" s="66"/>
      <c r="F149" s="67"/>
      <c r="G149" s="67"/>
      <c r="H149" s="68"/>
      <c r="I149" s="69" t="s">
        <v>128</v>
      </c>
      <c r="J149" s="69" t="s">
        <v>4</v>
      </c>
      <c r="K149" s="1">
        <f t="shared" si="7"/>
        <v>0</v>
      </c>
      <c r="L149" s="118" t="str">
        <f t="shared" si="10"/>
        <v/>
      </c>
      <c r="M149" s="119"/>
      <c r="N149" s="120"/>
      <c r="O149" s="243"/>
      <c r="P149" s="61"/>
      <c r="Q149" s="70"/>
      <c r="R149" s="71">
        <f t="shared" si="9"/>
        <v>0</v>
      </c>
    </row>
    <row r="150" spans="1:18" s="124" customFormat="1" ht="15" customHeight="1" x14ac:dyDescent="0.25">
      <c r="A150" s="120"/>
      <c r="B150" s="3"/>
      <c r="C150" s="61"/>
      <c r="D150" s="66"/>
      <c r="E150" s="66"/>
      <c r="F150" s="67"/>
      <c r="G150" s="67"/>
      <c r="H150" s="68"/>
      <c r="I150" s="69" t="s">
        <v>128</v>
      </c>
      <c r="J150" s="69" t="s">
        <v>4</v>
      </c>
      <c r="K150" s="1">
        <f t="shared" si="7"/>
        <v>0</v>
      </c>
      <c r="L150" s="118" t="str">
        <f t="shared" si="10"/>
        <v/>
      </c>
      <c r="M150" s="119"/>
      <c r="N150" s="120"/>
      <c r="O150" s="243"/>
      <c r="P150" s="61"/>
      <c r="Q150" s="70"/>
      <c r="R150" s="71">
        <f t="shared" si="9"/>
        <v>0</v>
      </c>
    </row>
    <row r="151" spans="1:18" s="124" customFormat="1" ht="15" customHeight="1" x14ac:dyDescent="0.25">
      <c r="A151" s="120"/>
      <c r="B151" s="3"/>
      <c r="C151" s="61"/>
      <c r="D151" s="66"/>
      <c r="E151" s="66"/>
      <c r="F151" s="67"/>
      <c r="G151" s="67"/>
      <c r="H151" s="68"/>
      <c r="I151" s="69" t="s">
        <v>128</v>
      </c>
      <c r="J151" s="69" t="s">
        <v>4</v>
      </c>
      <c r="K151" s="1">
        <f t="shared" si="7"/>
        <v>0</v>
      </c>
      <c r="L151" s="118" t="str">
        <f t="shared" si="10"/>
        <v/>
      </c>
      <c r="M151" s="119"/>
      <c r="N151" s="120"/>
      <c r="O151" s="243"/>
      <c r="P151" s="61"/>
      <c r="Q151" s="70"/>
      <c r="R151" s="71">
        <f t="shared" si="9"/>
        <v>0</v>
      </c>
    </row>
    <row r="152" spans="1:18" s="125" customFormat="1" x14ac:dyDescent="0.25">
      <c r="A152" s="120"/>
      <c r="B152" s="3"/>
      <c r="C152" s="61"/>
      <c r="D152" s="66"/>
      <c r="E152" s="66"/>
      <c r="F152" s="67"/>
      <c r="G152" s="67"/>
      <c r="H152" s="68"/>
      <c r="I152" s="69" t="s">
        <v>128</v>
      </c>
      <c r="J152" s="69" t="s">
        <v>4</v>
      </c>
      <c r="K152" s="1">
        <f t="shared" si="7"/>
        <v>0</v>
      </c>
      <c r="L152" s="118" t="str">
        <f t="shared" si="10"/>
        <v/>
      </c>
      <c r="M152" s="119"/>
      <c r="N152" s="120"/>
      <c r="O152" s="243"/>
      <c r="P152" s="61"/>
      <c r="Q152" s="70"/>
      <c r="R152" s="71">
        <f t="shared" si="9"/>
        <v>0</v>
      </c>
    </row>
    <row r="153" spans="1:18" s="120" customFormat="1" x14ac:dyDescent="0.25">
      <c r="B153" s="3"/>
      <c r="C153" s="61"/>
      <c r="D153" s="66"/>
      <c r="E153" s="66"/>
      <c r="F153" s="67"/>
      <c r="G153" s="67"/>
      <c r="H153" s="68"/>
      <c r="I153" s="69" t="s">
        <v>128</v>
      </c>
      <c r="J153" s="69" t="s">
        <v>4</v>
      </c>
      <c r="K153" s="1">
        <f t="shared" si="7"/>
        <v>0</v>
      </c>
      <c r="L153" s="118" t="str">
        <f t="shared" si="10"/>
        <v/>
      </c>
      <c r="M153" s="119"/>
      <c r="O153" s="243"/>
      <c r="P153" s="61"/>
      <c r="Q153" s="70"/>
      <c r="R153" s="71">
        <f t="shared" si="9"/>
        <v>0</v>
      </c>
    </row>
    <row r="154" spans="1:18" s="120" customFormat="1" x14ac:dyDescent="0.25">
      <c r="A154" s="122"/>
      <c r="B154" s="3"/>
      <c r="C154" s="61"/>
      <c r="D154" s="66"/>
      <c r="E154" s="66"/>
      <c r="F154" s="67"/>
      <c r="G154" s="67"/>
      <c r="H154" s="68"/>
      <c r="I154" s="69" t="s">
        <v>128</v>
      </c>
      <c r="J154" s="69" t="s">
        <v>4</v>
      </c>
      <c r="K154" s="1">
        <f t="shared" si="7"/>
        <v>0</v>
      </c>
      <c r="L154" s="118" t="str">
        <f t="shared" si="10"/>
        <v/>
      </c>
      <c r="M154" s="119"/>
      <c r="O154" s="243"/>
      <c r="P154" s="61"/>
      <c r="Q154" s="70"/>
      <c r="R154" s="71">
        <f t="shared" si="9"/>
        <v>0</v>
      </c>
    </row>
    <row r="155" spans="1:18" s="120" customFormat="1" x14ac:dyDescent="0.25">
      <c r="B155" s="3"/>
      <c r="C155" s="61"/>
      <c r="D155" s="66"/>
      <c r="E155" s="66"/>
      <c r="F155" s="67"/>
      <c r="G155" s="67"/>
      <c r="H155" s="68"/>
      <c r="I155" s="69" t="s">
        <v>128</v>
      </c>
      <c r="J155" s="69" t="s">
        <v>4</v>
      </c>
      <c r="K155" s="1">
        <f t="shared" si="7"/>
        <v>0</v>
      </c>
      <c r="L155" s="118" t="str">
        <f t="shared" si="10"/>
        <v/>
      </c>
      <c r="M155" s="119"/>
      <c r="O155" s="243"/>
      <c r="P155" s="61"/>
      <c r="Q155" s="70"/>
      <c r="R155" s="71">
        <f t="shared" si="9"/>
        <v>0</v>
      </c>
    </row>
    <row r="156" spans="1:18" s="120" customFormat="1" x14ac:dyDescent="0.25">
      <c r="B156" s="3"/>
      <c r="C156" s="61"/>
      <c r="D156" s="66"/>
      <c r="E156" s="66"/>
      <c r="F156" s="67"/>
      <c r="G156" s="67"/>
      <c r="H156" s="68"/>
      <c r="I156" s="69" t="s">
        <v>128</v>
      </c>
      <c r="J156" s="69" t="s">
        <v>4</v>
      </c>
      <c r="K156" s="1">
        <f t="shared" si="7"/>
        <v>0</v>
      </c>
      <c r="L156" s="118" t="str">
        <f t="shared" si="10"/>
        <v/>
      </c>
      <c r="M156" s="119"/>
      <c r="O156" s="243"/>
      <c r="P156" s="61"/>
      <c r="Q156" s="70"/>
      <c r="R156" s="71">
        <f t="shared" si="9"/>
        <v>0</v>
      </c>
    </row>
    <row r="157" spans="1:18" s="120" customFormat="1" x14ac:dyDescent="0.25">
      <c r="B157" s="3"/>
      <c r="C157" s="61"/>
      <c r="D157" s="66"/>
      <c r="E157" s="66"/>
      <c r="F157" s="67"/>
      <c r="G157" s="67"/>
      <c r="H157" s="68"/>
      <c r="I157" s="69" t="s">
        <v>128</v>
      </c>
      <c r="J157" s="69" t="s">
        <v>4</v>
      </c>
      <c r="K157" s="1">
        <f t="shared" ref="K157:K215" si="11">G157*H157</f>
        <v>0</v>
      </c>
      <c r="L157" s="118" t="str">
        <f t="shared" si="10"/>
        <v/>
      </c>
      <c r="M157" s="119"/>
      <c r="O157" s="243"/>
      <c r="P157" s="61"/>
      <c r="Q157" s="70"/>
      <c r="R157" s="71">
        <f t="shared" si="9"/>
        <v>0</v>
      </c>
    </row>
    <row r="158" spans="1:18" s="120" customFormat="1" x14ac:dyDescent="0.25">
      <c r="B158" s="3"/>
      <c r="C158" s="61"/>
      <c r="D158" s="66"/>
      <c r="E158" s="66"/>
      <c r="F158" s="67"/>
      <c r="G158" s="67"/>
      <c r="H158" s="68"/>
      <c r="I158" s="69" t="s">
        <v>128</v>
      </c>
      <c r="J158" s="69" t="s">
        <v>4</v>
      </c>
      <c r="K158" s="1">
        <f t="shared" si="11"/>
        <v>0</v>
      </c>
      <c r="L158" s="118" t="str">
        <f t="shared" si="10"/>
        <v/>
      </c>
      <c r="M158" s="119"/>
      <c r="O158" s="243"/>
      <c r="P158" s="61"/>
      <c r="Q158" s="70"/>
      <c r="R158" s="71">
        <f t="shared" si="9"/>
        <v>0</v>
      </c>
    </row>
    <row r="159" spans="1:18" s="120" customFormat="1" x14ac:dyDescent="0.25">
      <c r="B159" s="3"/>
      <c r="C159" s="61"/>
      <c r="D159" s="66"/>
      <c r="E159" s="66"/>
      <c r="F159" s="67"/>
      <c r="G159" s="67"/>
      <c r="H159" s="68"/>
      <c r="I159" s="69" t="s">
        <v>128</v>
      </c>
      <c r="J159" s="69" t="s">
        <v>4</v>
      </c>
      <c r="K159" s="1">
        <f t="shared" si="11"/>
        <v>0</v>
      </c>
      <c r="L159" s="118" t="str">
        <f t="shared" si="10"/>
        <v/>
      </c>
      <c r="M159" s="119"/>
      <c r="O159" s="243"/>
      <c r="P159" s="61"/>
      <c r="Q159" s="70"/>
      <c r="R159" s="71">
        <f t="shared" si="9"/>
        <v>0</v>
      </c>
    </row>
    <row r="160" spans="1:18" s="120" customFormat="1" x14ac:dyDescent="0.25">
      <c r="B160" s="3"/>
      <c r="C160" s="61"/>
      <c r="D160" s="66"/>
      <c r="E160" s="66"/>
      <c r="F160" s="67"/>
      <c r="G160" s="67"/>
      <c r="H160" s="68"/>
      <c r="I160" s="69" t="s">
        <v>128</v>
      </c>
      <c r="J160" s="69" t="s">
        <v>4</v>
      </c>
      <c r="K160" s="1">
        <f t="shared" si="11"/>
        <v>0</v>
      </c>
      <c r="L160" s="118" t="str">
        <f t="shared" si="10"/>
        <v/>
      </c>
      <c r="M160" s="119"/>
      <c r="O160" s="243"/>
      <c r="P160" s="61"/>
      <c r="Q160" s="70"/>
      <c r="R160" s="71">
        <f t="shared" si="9"/>
        <v>0</v>
      </c>
    </row>
    <row r="161" spans="2:18" s="120" customFormat="1" x14ac:dyDescent="0.25">
      <c r="B161" s="3"/>
      <c r="C161" s="61"/>
      <c r="D161" s="66"/>
      <c r="E161" s="66"/>
      <c r="F161" s="67"/>
      <c r="G161" s="67"/>
      <c r="H161" s="68"/>
      <c r="I161" s="69" t="s">
        <v>128</v>
      </c>
      <c r="J161" s="69" t="s">
        <v>4</v>
      </c>
      <c r="K161" s="1">
        <f t="shared" si="11"/>
        <v>0</v>
      </c>
      <c r="L161" s="118" t="str">
        <f t="shared" si="10"/>
        <v/>
      </c>
      <c r="M161" s="119"/>
      <c r="O161" s="243"/>
      <c r="P161" s="61"/>
      <c r="Q161" s="70"/>
      <c r="R161" s="71">
        <f t="shared" si="9"/>
        <v>0</v>
      </c>
    </row>
    <row r="162" spans="2:18" s="120" customFormat="1" x14ac:dyDescent="0.25">
      <c r="B162" s="3"/>
      <c r="C162" s="61"/>
      <c r="D162" s="66"/>
      <c r="E162" s="66"/>
      <c r="F162" s="67"/>
      <c r="G162" s="67"/>
      <c r="H162" s="68"/>
      <c r="I162" s="69" t="s">
        <v>128</v>
      </c>
      <c r="J162" s="69" t="s">
        <v>4</v>
      </c>
      <c r="K162" s="1">
        <f t="shared" si="11"/>
        <v>0</v>
      </c>
      <c r="L162" s="118" t="str">
        <f t="shared" si="10"/>
        <v/>
      </c>
      <c r="M162" s="119"/>
      <c r="O162" s="243"/>
      <c r="P162" s="61"/>
      <c r="Q162" s="70"/>
      <c r="R162" s="71">
        <f t="shared" si="9"/>
        <v>0</v>
      </c>
    </row>
    <row r="163" spans="2:18" s="120" customFormat="1" x14ac:dyDescent="0.25">
      <c r="B163" s="3"/>
      <c r="C163" s="61"/>
      <c r="D163" s="66"/>
      <c r="E163" s="66"/>
      <c r="F163" s="67"/>
      <c r="G163" s="67"/>
      <c r="H163" s="68"/>
      <c r="I163" s="69" t="s">
        <v>128</v>
      </c>
      <c r="J163" s="69" t="s">
        <v>4</v>
      </c>
      <c r="K163" s="1">
        <f t="shared" si="11"/>
        <v>0</v>
      </c>
      <c r="L163" s="118" t="str">
        <f t="shared" si="10"/>
        <v/>
      </c>
      <c r="M163" s="119"/>
      <c r="O163" s="243"/>
      <c r="P163" s="61"/>
      <c r="Q163" s="70"/>
      <c r="R163" s="71">
        <f t="shared" si="9"/>
        <v>0</v>
      </c>
    </row>
    <row r="164" spans="2:18" s="120" customFormat="1" x14ac:dyDescent="0.25">
      <c r="B164" s="3"/>
      <c r="C164" s="61"/>
      <c r="D164" s="66"/>
      <c r="E164" s="66"/>
      <c r="F164" s="67"/>
      <c r="G164" s="67"/>
      <c r="H164" s="68"/>
      <c r="I164" s="69" t="s">
        <v>128</v>
      </c>
      <c r="J164" s="69" t="s">
        <v>4</v>
      </c>
      <c r="K164" s="1">
        <f t="shared" si="11"/>
        <v>0</v>
      </c>
      <c r="L164" s="118" t="str">
        <f t="shared" si="10"/>
        <v/>
      </c>
      <c r="M164" s="119"/>
      <c r="O164" s="243"/>
      <c r="P164" s="61"/>
      <c r="Q164" s="70"/>
      <c r="R164" s="71">
        <f t="shared" si="9"/>
        <v>0</v>
      </c>
    </row>
    <row r="165" spans="2:18" s="120" customFormat="1" x14ac:dyDescent="0.25">
      <c r="B165" s="3"/>
      <c r="C165" s="61"/>
      <c r="D165" s="66"/>
      <c r="E165" s="66"/>
      <c r="F165" s="67"/>
      <c r="G165" s="67"/>
      <c r="H165" s="68"/>
      <c r="I165" s="69" t="s">
        <v>128</v>
      </c>
      <c r="J165" s="69" t="s">
        <v>4</v>
      </c>
      <c r="K165" s="1">
        <f t="shared" si="11"/>
        <v>0</v>
      </c>
      <c r="L165" s="118" t="str">
        <f t="shared" si="10"/>
        <v/>
      </c>
      <c r="M165" s="119"/>
      <c r="O165" s="243"/>
      <c r="P165" s="61"/>
      <c r="Q165" s="70"/>
      <c r="R165" s="71">
        <f t="shared" si="9"/>
        <v>0</v>
      </c>
    </row>
    <row r="166" spans="2:18" s="120" customFormat="1" x14ac:dyDescent="0.25">
      <c r="B166" s="3"/>
      <c r="C166" s="61"/>
      <c r="D166" s="66"/>
      <c r="E166" s="66"/>
      <c r="F166" s="67"/>
      <c r="G166" s="67"/>
      <c r="H166" s="68"/>
      <c r="I166" s="69" t="s">
        <v>128</v>
      </c>
      <c r="J166" s="69" t="s">
        <v>4</v>
      </c>
      <c r="K166" s="1">
        <f t="shared" si="11"/>
        <v>0</v>
      </c>
      <c r="L166" s="118" t="str">
        <f t="shared" si="10"/>
        <v/>
      </c>
      <c r="M166" s="119"/>
      <c r="O166" s="243"/>
      <c r="P166" s="61"/>
      <c r="Q166" s="70"/>
      <c r="R166" s="71">
        <f t="shared" si="9"/>
        <v>0</v>
      </c>
    </row>
    <row r="167" spans="2:18" s="120" customFormat="1" x14ac:dyDescent="0.25">
      <c r="B167" s="3"/>
      <c r="C167" s="61"/>
      <c r="D167" s="66"/>
      <c r="E167" s="66"/>
      <c r="F167" s="67"/>
      <c r="G167" s="67"/>
      <c r="H167" s="68"/>
      <c r="I167" s="69" t="s">
        <v>128</v>
      </c>
      <c r="J167" s="69" t="s">
        <v>4</v>
      </c>
      <c r="K167" s="1">
        <f t="shared" si="11"/>
        <v>0</v>
      </c>
      <c r="L167" s="118" t="str">
        <f t="shared" si="10"/>
        <v/>
      </c>
      <c r="M167" s="119"/>
      <c r="O167" s="243"/>
      <c r="P167" s="61"/>
      <c r="Q167" s="70"/>
      <c r="R167" s="71">
        <f t="shared" si="9"/>
        <v>0</v>
      </c>
    </row>
    <row r="168" spans="2:18" s="120" customFormat="1" x14ac:dyDescent="0.25">
      <c r="B168" s="3"/>
      <c r="C168" s="61"/>
      <c r="D168" s="66"/>
      <c r="E168" s="66"/>
      <c r="F168" s="67"/>
      <c r="G168" s="67"/>
      <c r="H168" s="68"/>
      <c r="I168" s="69" t="s">
        <v>128</v>
      </c>
      <c r="J168" s="69" t="s">
        <v>4</v>
      </c>
      <c r="K168" s="1">
        <f t="shared" si="11"/>
        <v>0</v>
      </c>
      <c r="L168" s="118" t="str">
        <f t="shared" si="10"/>
        <v/>
      </c>
      <c r="M168" s="119"/>
      <c r="O168" s="243"/>
      <c r="P168" s="61"/>
      <c r="Q168" s="70"/>
      <c r="R168" s="71">
        <f t="shared" si="9"/>
        <v>0</v>
      </c>
    </row>
    <row r="169" spans="2:18" s="120" customFormat="1" x14ac:dyDescent="0.25">
      <c r="B169" s="3"/>
      <c r="C169" s="61"/>
      <c r="D169" s="66"/>
      <c r="E169" s="66"/>
      <c r="F169" s="67"/>
      <c r="G169" s="67"/>
      <c r="H169" s="68"/>
      <c r="I169" s="69" t="s">
        <v>128</v>
      </c>
      <c r="J169" s="69" t="s">
        <v>4</v>
      </c>
      <c r="K169" s="1">
        <f t="shared" si="11"/>
        <v>0</v>
      </c>
      <c r="L169" s="118" t="str">
        <f t="shared" si="10"/>
        <v/>
      </c>
      <c r="M169" s="119"/>
      <c r="O169" s="243"/>
      <c r="P169" s="61"/>
      <c r="Q169" s="70"/>
      <c r="R169" s="71">
        <f t="shared" si="9"/>
        <v>0</v>
      </c>
    </row>
    <row r="170" spans="2:18" s="120" customFormat="1" x14ac:dyDescent="0.25">
      <c r="B170" s="3"/>
      <c r="C170" s="61"/>
      <c r="D170" s="66"/>
      <c r="E170" s="66"/>
      <c r="F170" s="67"/>
      <c r="G170" s="67"/>
      <c r="H170" s="68"/>
      <c r="I170" s="69" t="s">
        <v>128</v>
      </c>
      <c r="J170" s="69" t="s">
        <v>4</v>
      </c>
      <c r="K170" s="1">
        <f t="shared" si="11"/>
        <v>0</v>
      </c>
      <c r="L170" s="118" t="str">
        <f t="shared" si="10"/>
        <v/>
      </c>
      <c r="M170" s="119"/>
      <c r="O170" s="243"/>
      <c r="P170" s="61"/>
      <c r="Q170" s="70"/>
      <c r="R170" s="71">
        <f t="shared" si="9"/>
        <v>0</v>
      </c>
    </row>
    <row r="171" spans="2:18" s="120" customFormat="1" x14ac:dyDescent="0.25">
      <c r="B171" s="3"/>
      <c r="C171" s="61"/>
      <c r="D171" s="66"/>
      <c r="E171" s="66"/>
      <c r="F171" s="67"/>
      <c r="G171" s="67"/>
      <c r="H171" s="68"/>
      <c r="I171" s="69" t="s">
        <v>128</v>
      </c>
      <c r="J171" s="69" t="s">
        <v>4</v>
      </c>
      <c r="K171" s="1">
        <f t="shared" si="11"/>
        <v>0</v>
      </c>
      <c r="L171" s="118" t="str">
        <f t="shared" si="10"/>
        <v/>
      </c>
      <c r="M171" s="119"/>
      <c r="O171" s="243"/>
      <c r="P171" s="61"/>
      <c r="Q171" s="70"/>
      <c r="R171" s="71">
        <f t="shared" si="9"/>
        <v>0</v>
      </c>
    </row>
    <row r="172" spans="2:18" s="120" customFormat="1" x14ac:dyDescent="0.25">
      <c r="B172" s="3"/>
      <c r="C172" s="61"/>
      <c r="D172" s="66"/>
      <c r="E172" s="66"/>
      <c r="F172" s="67"/>
      <c r="G172" s="67"/>
      <c r="H172" s="68"/>
      <c r="I172" s="69" t="s">
        <v>128</v>
      </c>
      <c r="J172" s="69" t="s">
        <v>4</v>
      </c>
      <c r="K172" s="1">
        <f t="shared" si="11"/>
        <v>0</v>
      </c>
      <c r="L172" s="118" t="str">
        <f t="shared" si="10"/>
        <v/>
      </c>
      <c r="M172" s="119"/>
      <c r="O172" s="243"/>
      <c r="P172" s="61"/>
      <c r="Q172" s="70"/>
      <c r="R172" s="71">
        <f t="shared" si="9"/>
        <v>0</v>
      </c>
    </row>
    <row r="173" spans="2:18" s="120" customFormat="1" x14ac:dyDescent="0.25">
      <c r="B173" s="3"/>
      <c r="C173" s="61"/>
      <c r="D173" s="66"/>
      <c r="E173" s="66"/>
      <c r="F173" s="67"/>
      <c r="G173" s="67"/>
      <c r="H173" s="68"/>
      <c r="I173" s="69" t="s">
        <v>128</v>
      </c>
      <c r="J173" s="69" t="s">
        <v>4</v>
      </c>
      <c r="K173" s="1">
        <f t="shared" si="11"/>
        <v>0</v>
      </c>
      <c r="L173" s="118" t="str">
        <f t="shared" si="10"/>
        <v/>
      </c>
      <c r="M173" s="119"/>
      <c r="O173" s="243"/>
      <c r="P173" s="61"/>
      <c r="Q173" s="70"/>
      <c r="R173" s="71">
        <f t="shared" si="9"/>
        <v>0</v>
      </c>
    </row>
    <row r="174" spans="2:18" s="120" customFormat="1" x14ac:dyDescent="0.25">
      <c r="B174" s="3"/>
      <c r="C174" s="61"/>
      <c r="D174" s="66"/>
      <c r="E174" s="66"/>
      <c r="F174" s="67"/>
      <c r="G174" s="67"/>
      <c r="H174" s="68"/>
      <c r="I174" s="69" t="s">
        <v>128</v>
      </c>
      <c r="J174" s="69" t="s">
        <v>4</v>
      </c>
      <c r="K174" s="1">
        <f t="shared" si="11"/>
        <v>0</v>
      </c>
      <c r="L174" s="118" t="str">
        <f t="shared" si="10"/>
        <v/>
      </c>
      <c r="M174" s="119"/>
      <c r="O174" s="243"/>
      <c r="P174" s="61"/>
      <c r="Q174" s="70"/>
      <c r="R174" s="71">
        <f t="shared" si="9"/>
        <v>0</v>
      </c>
    </row>
    <row r="175" spans="2:18" s="120" customFormat="1" x14ac:dyDescent="0.25">
      <c r="B175" s="3"/>
      <c r="C175" s="61"/>
      <c r="D175" s="66"/>
      <c r="E175" s="66"/>
      <c r="F175" s="67"/>
      <c r="G175" s="67"/>
      <c r="H175" s="68"/>
      <c r="I175" s="69" t="s">
        <v>128</v>
      </c>
      <c r="J175" s="69" t="s">
        <v>4</v>
      </c>
      <c r="K175" s="1">
        <f t="shared" si="11"/>
        <v>0</v>
      </c>
      <c r="L175" s="118" t="str">
        <f t="shared" si="10"/>
        <v/>
      </c>
      <c r="M175" s="119"/>
      <c r="O175" s="243"/>
      <c r="P175" s="61"/>
      <c r="Q175" s="70"/>
      <c r="R175" s="71">
        <f t="shared" si="9"/>
        <v>0</v>
      </c>
    </row>
    <row r="176" spans="2:18" s="120" customFormat="1" x14ac:dyDescent="0.25">
      <c r="B176" s="3"/>
      <c r="C176" s="61"/>
      <c r="D176" s="66"/>
      <c r="E176" s="66"/>
      <c r="F176" s="67"/>
      <c r="G176" s="67"/>
      <c r="H176" s="68"/>
      <c r="I176" s="69" t="s">
        <v>128</v>
      </c>
      <c r="J176" s="69" t="s">
        <v>4</v>
      </c>
      <c r="K176" s="1">
        <f t="shared" si="11"/>
        <v>0</v>
      </c>
      <c r="L176" s="118" t="str">
        <f t="shared" si="10"/>
        <v/>
      </c>
      <c r="M176" s="119"/>
      <c r="O176" s="243"/>
      <c r="P176" s="61"/>
      <c r="Q176" s="70"/>
      <c r="R176" s="71">
        <f t="shared" ref="R176:R207" si="12">IF(AND($Q176&lt;&gt;0,$I176="M (monthly)"),MIN(($H$13/(232)),$Q176*12/(232)),IF(AND($Q176&lt;&gt;0,$I176="W (weekly)"),MIN(($H$13/(232)),$Q176*52/(232)),IF(AND($Q176&lt;&gt;0,$I176="F (fortnightly)"),MIN(($H$13/(232)),$Q176*26/(232)),0)))</f>
        <v>0</v>
      </c>
    </row>
    <row r="177" spans="2:18" s="120" customFormat="1" x14ac:dyDescent="0.25">
      <c r="B177" s="3"/>
      <c r="C177" s="61"/>
      <c r="D177" s="66"/>
      <c r="E177" s="66"/>
      <c r="F177" s="67"/>
      <c r="G177" s="67"/>
      <c r="H177" s="68"/>
      <c r="I177" s="69" t="s">
        <v>128</v>
      </c>
      <c r="J177" s="69" t="s">
        <v>4</v>
      </c>
      <c r="K177" s="1">
        <f t="shared" si="11"/>
        <v>0</v>
      </c>
      <c r="L177" s="118" t="str">
        <f t="shared" si="10"/>
        <v/>
      </c>
      <c r="M177" s="119"/>
      <c r="O177" s="243"/>
      <c r="P177" s="61"/>
      <c r="Q177" s="70"/>
      <c r="R177" s="71">
        <f t="shared" si="12"/>
        <v>0</v>
      </c>
    </row>
    <row r="178" spans="2:18" s="120" customFormat="1" x14ac:dyDescent="0.25">
      <c r="B178" s="3"/>
      <c r="C178" s="61"/>
      <c r="D178" s="66"/>
      <c r="E178" s="66"/>
      <c r="F178" s="67"/>
      <c r="G178" s="67"/>
      <c r="H178" s="68"/>
      <c r="I178" s="69" t="s">
        <v>128</v>
      </c>
      <c r="J178" s="69" t="s">
        <v>4</v>
      </c>
      <c r="K178" s="1">
        <f t="shared" si="11"/>
        <v>0</v>
      </c>
      <c r="L178" s="118" t="str">
        <f t="shared" si="10"/>
        <v/>
      </c>
      <c r="M178" s="119"/>
      <c r="O178" s="243"/>
      <c r="P178" s="61"/>
      <c r="Q178" s="70"/>
      <c r="R178" s="71">
        <f t="shared" si="12"/>
        <v>0</v>
      </c>
    </row>
    <row r="179" spans="2:18" s="120" customFormat="1" x14ac:dyDescent="0.25">
      <c r="B179" s="3"/>
      <c r="C179" s="61"/>
      <c r="D179" s="66"/>
      <c r="E179" s="66"/>
      <c r="F179" s="67"/>
      <c r="G179" s="67"/>
      <c r="H179" s="68"/>
      <c r="I179" s="69" t="s">
        <v>128</v>
      </c>
      <c r="J179" s="69" t="s">
        <v>4</v>
      </c>
      <c r="K179" s="1">
        <f t="shared" si="11"/>
        <v>0</v>
      </c>
      <c r="L179" s="118" t="str">
        <f t="shared" si="10"/>
        <v/>
      </c>
      <c r="M179" s="119"/>
      <c r="O179" s="243"/>
      <c r="P179" s="61"/>
      <c r="Q179" s="70"/>
      <c r="R179" s="71">
        <f t="shared" si="12"/>
        <v>0</v>
      </c>
    </row>
    <row r="180" spans="2:18" s="120" customFormat="1" x14ac:dyDescent="0.25">
      <c r="B180" s="3"/>
      <c r="C180" s="61"/>
      <c r="D180" s="66"/>
      <c r="E180" s="66"/>
      <c r="F180" s="67"/>
      <c r="G180" s="67"/>
      <c r="H180" s="68"/>
      <c r="I180" s="69" t="s">
        <v>128</v>
      </c>
      <c r="J180" s="69" t="s">
        <v>4</v>
      </c>
      <c r="K180" s="1">
        <f t="shared" si="11"/>
        <v>0</v>
      </c>
      <c r="L180" s="118" t="str">
        <f t="shared" si="10"/>
        <v/>
      </c>
      <c r="M180" s="119"/>
      <c r="O180" s="243"/>
      <c r="P180" s="61"/>
      <c r="Q180" s="70"/>
      <c r="R180" s="71">
        <f t="shared" si="12"/>
        <v>0</v>
      </c>
    </row>
    <row r="181" spans="2:18" s="120" customFormat="1" x14ac:dyDescent="0.25">
      <c r="B181" s="3"/>
      <c r="C181" s="61"/>
      <c r="D181" s="66"/>
      <c r="E181" s="66"/>
      <c r="F181" s="67"/>
      <c r="G181" s="67"/>
      <c r="H181" s="68"/>
      <c r="I181" s="69" t="s">
        <v>128</v>
      </c>
      <c r="J181" s="69" t="s">
        <v>4</v>
      </c>
      <c r="K181" s="1">
        <f t="shared" si="11"/>
        <v>0</v>
      </c>
      <c r="L181" s="118" t="str">
        <f t="shared" si="10"/>
        <v/>
      </c>
      <c r="M181" s="119"/>
      <c r="O181" s="243"/>
      <c r="P181" s="61"/>
      <c r="Q181" s="70"/>
      <c r="R181" s="71">
        <f t="shared" si="12"/>
        <v>0</v>
      </c>
    </row>
    <row r="182" spans="2:18" s="120" customFormat="1" x14ac:dyDescent="0.25">
      <c r="B182" s="3"/>
      <c r="C182" s="61"/>
      <c r="D182" s="66"/>
      <c r="E182" s="66"/>
      <c r="F182" s="67"/>
      <c r="G182" s="67"/>
      <c r="H182" s="68"/>
      <c r="I182" s="69" t="s">
        <v>128</v>
      </c>
      <c r="J182" s="69" t="s">
        <v>4</v>
      </c>
      <c r="K182" s="1">
        <f t="shared" si="11"/>
        <v>0</v>
      </c>
      <c r="L182" s="118" t="str">
        <f t="shared" si="10"/>
        <v/>
      </c>
      <c r="M182" s="119"/>
      <c r="O182" s="243"/>
      <c r="P182" s="61"/>
      <c r="Q182" s="70"/>
      <c r="R182" s="71">
        <f t="shared" si="12"/>
        <v>0</v>
      </c>
    </row>
    <row r="183" spans="2:18" s="120" customFormat="1" x14ac:dyDescent="0.25">
      <c r="B183" s="3"/>
      <c r="C183" s="61"/>
      <c r="D183" s="66"/>
      <c r="E183" s="66"/>
      <c r="F183" s="67"/>
      <c r="G183" s="67"/>
      <c r="H183" s="68"/>
      <c r="I183" s="69" t="s">
        <v>128</v>
      </c>
      <c r="J183" s="69" t="s">
        <v>4</v>
      </c>
      <c r="K183" s="1">
        <f t="shared" si="11"/>
        <v>0</v>
      </c>
      <c r="L183" s="118" t="str">
        <f t="shared" si="10"/>
        <v/>
      </c>
      <c r="M183" s="119"/>
      <c r="O183" s="243"/>
      <c r="P183" s="61"/>
      <c r="Q183" s="70"/>
      <c r="R183" s="71">
        <f t="shared" si="12"/>
        <v>0</v>
      </c>
    </row>
    <row r="184" spans="2:18" s="120" customFormat="1" x14ac:dyDescent="0.25">
      <c r="B184" s="3"/>
      <c r="C184" s="61"/>
      <c r="D184" s="66"/>
      <c r="E184" s="66"/>
      <c r="F184" s="67"/>
      <c r="G184" s="67"/>
      <c r="H184" s="68"/>
      <c r="I184" s="69" t="s">
        <v>128</v>
      </c>
      <c r="J184" s="69" t="s">
        <v>4</v>
      </c>
      <c r="K184" s="1">
        <f t="shared" si="11"/>
        <v>0</v>
      </c>
      <c r="L184" s="118" t="str">
        <f t="shared" si="10"/>
        <v/>
      </c>
      <c r="M184" s="119"/>
      <c r="O184" s="243"/>
      <c r="P184" s="61"/>
      <c r="Q184" s="70"/>
      <c r="R184" s="71">
        <f t="shared" si="12"/>
        <v>0</v>
      </c>
    </row>
    <row r="185" spans="2:18" s="120" customFormat="1" x14ac:dyDescent="0.25">
      <c r="B185" s="3"/>
      <c r="C185" s="61"/>
      <c r="D185" s="66"/>
      <c r="E185" s="66"/>
      <c r="F185" s="67"/>
      <c r="G185" s="67"/>
      <c r="H185" s="68"/>
      <c r="I185" s="69" t="s">
        <v>128</v>
      </c>
      <c r="J185" s="69" t="s">
        <v>4</v>
      </c>
      <c r="K185" s="1">
        <f t="shared" si="11"/>
        <v>0</v>
      </c>
      <c r="L185" s="118" t="str">
        <f t="shared" si="10"/>
        <v/>
      </c>
      <c r="M185" s="119"/>
      <c r="O185" s="243"/>
      <c r="P185" s="61"/>
      <c r="Q185" s="70"/>
      <c r="R185" s="71">
        <f t="shared" si="12"/>
        <v>0</v>
      </c>
    </row>
    <row r="186" spans="2:18" s="120" customFormat="1" x14ac:dyDescent="0.25">
      <c r="B186" s="3"/>
      <c r="C186" s="61"/>
      <c r="D186" s="66"/>
      <c r="E186" s="66"/>
      <c r="F186" s="67"/>
      <c r="G186" s="67"/>
      <c r="H186" s="68"/>
      <c r="I186" s="69" t="s">
        <v>128</v>
      </c>
      <c r="J186" s="69" t="s">
        <v>4</v>
      </c>
      <c r="K186" s="1">
        <f t="shared" si="11"/>
        <v>0</v>
      </c>
      <c r="L186" s="118" t="str">
        <f t="shared" si="10"/>
        <v/>
      </c>
      <c r="M186" s="119"/>
      <c r="O186" s="243"/>
      <c r="P186" s="61"/>
      <c r="Q186" s="70"/>
      <c r="R186" s="71">
        <f t="shared" si="12"/>
        <v>0</v>
      </c>
    </row>
    <row r="187" spans="2:18" s="120" customFormat="1" x14ac:dyDescent="0.25">
      <c r="B187" s="3"/>
      <c r="C187" s="61"/>
      <c r="D187" s="66"/>
      <c r="E187" s="66"/>
      <c r="F187" s="67"/>
      <c r="G187" s="67"/>
      <c r="H187" s="68"/>
      <c r="I187" s="69" t="s">
        <v>128</v>
      </c>
      <c r="J187" s="69" t="s">
        <v>4</v>
      </c>
      <c r="K187" s="1">
        <f t="shared" si="11"/>
        <v>0</v>
      </c>
      <c r="L187" s="118" t="str">
        <f t="shared" si="10"/>
        <v/>
      </c>
      <c r="M187" s="119"/>
      <c r="O187" s="243"/>
      <c r="P187" s="61"/>
      <c r="Q187" s="70"/>
      <c r="R187" s="71">
        <f t="shared" si="12"/>
        <v>0</v>
      </c>
    </row>
    <row r="188" spans="2:18" s="120" customFormat="1" x14ac:dyDescent="0.25">
      <c r="B188" s="3"/>
      <c r="C188" s="61"/>
      <c r="D188" s="66"/>
      <c r="E188" s="66"/>
      <c r="F188" s="67"/>
      <c r="G188" s="67"/>
      <c r="H188" s="68"/>
      <c r="I188" s="69" t="s">
        <v>128</v>
      </c>
      <c r="J188" s="69" t="s">
        <v>4</v>
      </c>
      <c r="K188" s="1">
        <f t="shared" si="11"/>
        <v>0</v>
      </c>
      <c r="L188" s="118" t="str">
        <f t="shared" si="10"/>
        <v/>
      </c>
      <c r="M188" s="119"/>
      <c r="O188" s="243"/>
      <c r="P188" s="61"/>
      <c r="Q188" s="70"/>
      <c r="R188" s="71">
        <f t="shared" si="12"/>
        <v>0</v>
      </c>
    </row>
    <row r="189" spans="2:18" s="120" customFormat="1" x14ac:dyDescent="0.25">
      <c r="B189" s="3"/>
      <c r="C189" s="61"/>
      <c r="D189" s="66"/>
      <c r="E189" s="66"/>
      <c r="F189" s="67"/>
      <c r="G189" s="67"/>
      <c r="H189" s="68"/>
      <c r="I189" s="69" t="s">
        <v>128</v>
      </c>
      <c r="J189" s="69" t="s">
        <v>4</v>
      </c>
      <c r="K189" s="1">
        <f t="shared" si="11"/>
        <v>0</v>
      </c>
      <c r="L189" s="118" t="str">
        <f t="shared" si="10"/>
        <v/>
      </c>
      <c r="M189" s="119"/>
      <c r="O189" s="243"/>
      <c r="P189" s="61"/>
      <c r="Q189" s="70"/>
      <c r="R189" s="71">
        <f t="shared" si="12"/>
        <v>0</v>
      </c>
    </row>
    <row r="190" spans="2:18" s="120" customFormat="1" x14ac:dyDescent="0.25">
      <c r="B190" s="3"/>
      <c r="C190" s="61"/>
      <c r="D190" s="66"/>
      <c r="E190" s="66"/>
      <c r="F190" s="67"/>
      <c r="G190" s="67"/>
      <c r="H190" s="68"/>
      <c r="I190" s="69" t="s">
        <v>128</v>
      </c>
      <c r="J190" s="69" t="s">
        <v>4</v>
      </c>
      <c r="K190" s="1">
        <f t="shared" si="11"/>
        <v>0</v>
      </c>
      <c r="L190" s="118" t="str">
        <f t="shared" si="10"/>
        <v/>
      </c>
      <c r="M190" s="119"/>
      <c r="O190" s="243"/>
      <c r="P190" s="61"/>
      <c r="Q190" s="70"/>
      <c r="R190" s="71">
        <f t="shared" si="12"/>
        <v>0</v>
      </c>
    </row>
    <row r="191" spans="2:18" s="120" customFormat="1" x14ac:dyDescent="0.25">
      <c r="B191" s="3"/>
      <c r="C191" s="61"/>
      <c r="D191" s="66"/>
      <c r="E191" s="66"/>
      <c r="F191" s="67"/>
      <c r="G191" s="67"/>
      <c r="H191" s="68"/>
      <c r="I191" s="69" t="s">
        <v>128</v>
      </c>
      <c r="J191" s="69" t="s">
        <v>4</v>
      </c>
      <c r="K191" s="1">
        <f t="shared" si="11"/>
        <v>0</v>
      </c>
      <c r="L191" s="118" t="str">
        <f t="shared" si="10"/>
        <v/>
      </c>
      <c r="M191" s="119"/>
      <c r="O191" s="243"/>
      <c r="P191" s="61"/>
      <c r="Q191" s="70"/>
      <c r="R191" s="71">
        <f t="shared" si="12"/>
        <v>0</v>
      </c>
    </row>
    <row r="192" spans="2:18" s="120" customFormat="1" x14ac:dyDescent="0.25">
      <c r="B192" s="3"/>
      <c r="C192" s="61"/>
      <c r="D192" s="66"/>
      <c r="E192" s="66"/>
      <c r="F192" s="67"/>
      <c r="G192" s="67"/>
      <c r="H192" s="68"/>
      <c r="I192" s="69" t="s">
        <v>128</v>
      </c>
      <c r="J192" s="69" t="s">
        <v>4</v>
      </c>
      <c r="K192" s="1">
        <f t="shared" si="11"/>
        <v>0</v>
      </c>
      <c r="L192" s="118" t="str">
        <f t="shared" si="10"/>
        <v/>
      </c>
      <c r="M192" s="119"/>
      <c r="O192" s="243"/>
      <c r="P192" s="61"/>
      <c r="Q192" s="70"/>
      <c r="R192" s="71">
        <f t="shared" si="12"/>
        <v>0</v>
      </c>
    </row>
    <row r="193" spans="2:18" s="120" customFormat="1" x14ac:dyDescent="0.25">
      <c r="B193" s="3"/>
      <c r="C193" s="61"/>
      <c r="D193" s="66"/>
      <c r="E193" s="66"/>
      <c r="F193" s="67"/>
      <c r="G193" s="67"/>
      <c r="H193" s="68"/>
      <c r="I193" s="69" t="s">
        <v>128</v>
      </c>
      <c r="J193" s="69" t="s">
        <v>4</v>
      </c>
      <c r="K193" s="1">
        <f t="shared" si="11"/>
        <v>0</v>
      </c>
      <c r="L193" s="118" t="str">
        <f t="shared" si="10"/>
        <v/>
      </c>
      <c r="M193" s="119"/>
      <c r="O193" s="243"/>
      <c r="P193" s="61"/>
      <c r="Q193" s="70"/>
      <c r="R193" s="71">
        <f t="shared" si="12"/>
        <v>0</v>
      </c>
    </row>
    <row r="194" spans="2:18" s="120" customFormat="1" x14ac:dyDescent="0.25">
      <c r="B194" s="3"/>
      <c r="C194" s="61"/>
      <c r="D194" s="66"/>
      <c r="E194" s="66"/>
      <c r="F194" s="67"/>
      <c r="G194" s="67"/>
      <c r="H194" s="68"/>
      <c r="I194" s="69" t="s">
        <v>128</v>
      </c>
      <c r="J194" s="69" t="s">
        <v>4</v>
      </c>
      <c r="K194" s="1">
        <f t="shared" si="11"/>
        <v>0</v>
      </c>
      <c r="L194" s="118" t="str">
        <f t="shared" si="10"/>
        <v/>
      </c>
      <c r="M194" s="119"/>
      <c r="O194" s="243"/>
      <c r="P194" s="61"/>
      <c r="Q194" s="70"/>
      <c r="R194" s="71">
        <f t="shared" si="12"/>
        <v>0</v>
      </c>
    </row>
    <row r="195" spans="2:18" s="120" customFormat="1" x14ac:dyDescent="0.25">
      <c r="B195" s="3"/>
      <c r="C195" s="61"/>
      <c r="D195" s="66"/>
      <c r="E195" s="66"/>
      <c r="F195" s="67"/>
      <c r="G195" s="67"/>
      <c r="H195" s="68"/>
      <c r="I195" s="69" t="s">
        <v>128</v>
      </c>
      <c r="J195" s="69" t="s">
        <v>4</v>
      </c>
      <c r="K195" s="1">
        <f t="shared" si="11"/>
        <v>0</v>
      </c>
      <c r="L195" s="118" t="str">
        <f t="shared" si="10"/>
        <v/>
      </c>
      <c r="M195" s="119"/>
      <c r="O195" s="243"/>
      <c r="P195" s="61"/>
      <c r="Q195" s="70"/>
      <c r="R195" s="71">
        <f t="shared" si="12"/>
        <v>0</v>
      </c>
    </row>
    <row r="196" spans="2:18" s="120" customFormat="1" x14ac:dyDescent="0.25">
      <c r="B196" s="3"/>
      <c r="C196" s="61"/>
      <c r="D196" s="66"/>
      <c r="E196" s="66"/>
      <c r="F196" s="67"/>
      <c r="G196" s="67"/>
      <c r="H196" s="68"/>
      <c r="I196" s="69" t="s">
        <v>128</v>
      </c>
      <c r="J196" s="69" t="s">
        <v>4</v>
      </c>
      <c r="K196" s="1">
        <f t="shared" si="11"/>
        <v>0</v>
      </c>
      <c r="L196" s="118" t="str">
        <f t="shared" si="10"/>
        <v/>
      </c>
      <c r="M196" s="119"/>
      <c r="O196" s="243"/>
      <c r="P196" s="61"/>
      <c r="Q196" s="70"/>
      <c r="R196" s="71">
        <f t="shared" si="12"/>
        <v>0</v>
      </c>
    </row>
    <row r="197" spans="2:18" s="120" customFormat="1" x14ac:dyDescent="0.25">
      <c r="B197" s="3"/>
      <c r="C197" s="61"/>
      <c r="D197" s="66"/>
      <c r="E197" s="66"/>
      <c r="F197" s="67"/>
      <c r="G197" s="67"/>
      <c r="H197" s="68"/>
      <c r="I197" s="69" t="s">
        <v>128</v>
      </c>
      <c r="J197" s="69" t="s">
        <v>4</v>
      </c>
      <c r="K197" s="1">
        <f t="shared" si="11"/>
        <v>0</v>
      </c>
      <c r="L197" s="118" t="str">
        <f t="shared" si="10"/>
        <v/>
      </c>
      <c r="M197" s="119"/>
      <c r="O197" s="243"/>
      <c r="P197" s="61"/>
      <c r="Q197" s="70"/>
      <c r="R197" s="71">
        <f t="shared" si="12"/>
        <v>0</v>
      </c>
    </row>
    <row r="198" spans="2:18" s="120" customFormat="1" x14ac:dyDescent="0.25">
      <c r="B198" s="3"/>
      <c r="C198" s="61"/>
      <c r="D198" s="66"/>
      <c r="E198" s="66"/>
      <c r="F198" s="67"/>
      <c r="G198" s="67"/>
      <c r="H198" s="68"/>
      <c r="I198" s="69" t="s">
        <v>128</v>
      </c>
      <c r="J198" s="69" t="s">
        <v>4</v>
      </c>
      <c r="K198" s="1">
        <f t="shared" si="11"/>
        <v>0</v>
      </c>
      <c r="L198" s="118" t="str">
        <f t="shared" si="10"/>
        <v/>
      </c>
      <c r="M198" s="119"/>
      <c r="O198" s="243"/>
      <c r="P198" s="61"/>
      <c r="Q198" s="70"/>
      <c r="R198" s="71">
        <f t="shared" si="12"/>
        <v>0</v>
      </c>
    </row>
    <row r="199" spans="2:18" s="120" customFormat="1" x14ac:dyDescent="0.25">
      <c r="B199" s="3"/>
      <c r="C199" s="61"/>
      <c r="D199" s="66"/>
      <c r="E199" s="66"/>
      <c r="F199" s="67"/>
      <c r="G199" s="67"/>
      <c r="H199" s="68"/>
      <c r="I199" s="69" t="s">
        <v>128</v>
      </c>
      <c r="J199" s="69" t="s">
        <v>4</v>
      </c>
      <c r="K199" s="1">
        <f t="shared" si="11"/>
        <v>0</v>
      </c>
      <c r="L199" s="118" t="str">
        <f t="shared" si="10"/>
        <v/>
      </c>
      <c r="M199" s="119"/>
      <c r="O199" s="243"/>
      <c r="P199" s="61"/>
      <c r="Q199" s="70"/>
      <c r="R199" s="71">
        <f t="shared" si="12"/>
        <v>0</v>
      </c>
    </row>
    <row r="200" spans="2:18" s="120" customFormat="1" x14ac:dyDescent="0.25">
      <c r="B200" s="3"/>
      <c r="C200" s="61"/>
      <c r="D200" s="66"/>
      <c r="E200" s="66"/>
      <c r="F200" s="67"/>
      <c r="G200" s="67"/>
      <c r="H200" s="68"/>
      <c r="I200" s="69" t="s">
        <v>128</v>
      </c>
      <c r="J200" s="69" t="s">
        <v>4</v>
      </c>
      <c r="K200" s="1">
        <f t="shared" si="11"/>
        <v>0</v>
      </c>
      <c r="L200" s="118" t="str">
        <f t="shared" si="10"/>
        <v/>
      </c>
      <c r="M200" s="119"/>
      <c r="O200" s="243"/>
      <c r="P200" s="61"/>
      <c r="Q200" s="70"/>
      <c r="R200" s="71">
        <f t="shared" si="12"/>
        <v>0</v>
      </c>
    </row>
    <row r="201" spans="2:18" s="120" customFormat="1" x14ac:dyDescent="0.25">
      <c r="B201" s="3"/>
      <c r="C201" s="61"/>
      <c r="D201" s="66"/>
      <c r="E201" s="66"/>
      <c r="F201" s="67"/>
      <c r="G201" s="67"/>
      <c r="H201" s="68"/>
      <c r="I201" s="69" t="s">
        <v>128</v>
      </c>
      <c r="J201" s="69" t="s">
        <v>4</v>
      </c>
      <c r="K201" s="1">
        <f t="shared" si="11"/>
        <v>0</v>
      </c>
      <c r="L201" s="118" t="str">
        <f t="shared" si="10"/>
        <v/>
      </c>
      <c r="M201" s="119"/>
      <c r="O201" s="243"/>
      <c r="P201" s="61"/>
      <c r="Q201" s="70"/>
      <c r="R201" s="71">
        <f t="shared" si="12"/>
        <v>0</v>
      </c>
    </row>
    <row r="202" spans="2:18" s="120" customFormat="1" x14ac:dyDescent="0.25">
      <c r="B202" s="3"/>
      <c r="C202" s="61"/>
      <c r="D202" s="66"/>
      <c r="E202" s="66"/>
      <c r="F202" s="67"/>
      <c r="G202" s="67"/>
      <c r="H202" s="68"/>
      <c r="I202" s="69" t="s">
        <v>128</v>
      </c>
      <c r="J202" s="69" t="s">
        <v>4</v>
      </c>
      <c r="K202" s="1">
        <f t="shared" si="11"/>
        <v>0</v>
      </c>
      <c r="L202" s="118" t="str">
        <f t="shared" si="10"/>
        <v/>
      </c>
      <c r="M202" s="119"/>
      <c r="O202" s="243"/>
      <c r="P202" s="61"/>
      <c r="Q202" s="70"/>
      <c r="R202" s="71">
        <f t="shared" si="12"/>
        <v>0</v>
      </c>
    </row>
    <row r="203" spans="2:18" s="120" customFormat="1" x14ac:dyDescent="0.25">
      <c r="B203" s="3"/>
      <c r="C203" s="61"/>
      <c r="D203" s="66"/>
      <c r="E203" s="66"/>
      <c r="F203" s="67"/>
      <c r="G203" s="67"/>
      <c r="H203" s="68"/>
      <c r="I203" s="69" t="s">
        <v>128</v>
      </c>
      <c r="J203" s="69" t="s">
        <v>4</v>
      </c>
      <c r="K203" s="1">
        <f t="shared" si="11"/>
        <v>0</v>
      </c>
      <c r="L203" s="118" t="str">
        <f t="shared" si="10"/>
        <v/>
      </c>
      <c r="M203" s="119"/>
      <c r="O203" s="243"/>
      <c r="P203" s="61"/>
      <c r="Q203" s="70"/>
      <c r="R203" s="71">
        <f t="shared" si="12"/>
        <v>0</v>
      </c>
    </row>
    <row r="204" spans="2:18" s="120" customFormat="1" x14ac:dyDescent="0.25">
      <c r="B204" s="3"/>
      <c r="C204" s="61"/>
      <c r="D204" s="66"/>
      <c r="E204" s="66"/>
      <c r="F204" s="67"/>
      <c r="G204" s="67"/>
      <c r="H204" s="68"/>
      <c r="I204" s="69" t="s">
        <v>128</v>
      </c>
      <c r="J204" s="69" t="s">
        <v>4</v>
      </c>
      <c r="K204" s="1">
        <f t="shared" si="11"/>
        <v>0</v>
      </c>
      <c r="L204" s="118" t="str">
        <f t="shared" si="10"/>
        <v/>
      </c>
      <c r="M204" s="119"/>
      <c r="O204" s="243"/>
      <c r="P204" s="61"/>
      <c r="Q204" s="70"/>
      <c r="R204" s="71">
        <f t="shared" si="12"/>
        <v>0</v>
      </c>
    </row>
    <row r="205" spans="2:18" s="120" customFormat="1" x14ac:dyDescent="0.25">
      <c r="B205" s="3"/>
      <c r="C205" s="61"/>
      <c r="D205" s="66"/>
      <c r="E205" s="66"/>
      <c r="F205" s="67"/>
      <c r="G205" s="67"/>
      <c r="H205" s="68"/>
      <c r="I205" s="69" t="s">
        <v>128</v>
      </c>
      <c r="J205" s="69" t="s">
        <v>4</v>
      </c>
      <c r="K205" s="1">
        <f t="shared" si="11"/>
        <v>0</v>
      </c>
      <c r="L205" s="118" t="str">
        <f t="shared" si="10"/>
        <v/>
      </c>
      <c r="M205" s="119"/>
      <c r="O205" s="243"/>
      <c r="P205" s="61"/>
      <c r="Q205" s="70"/>
      <c r="R205" s="71">
        <f t="shared" si="12"/>
        <v>0</v>
      </c>
    </row>
    <row r="206" spans="2:18" s="120" customFormat="1" x14ac:dyDescent="0.25">
      <c r="B206" s="3"/>
      <c r="C206" s="61"/>
      <c r="D206" s="66"/>
      <c r="E206" s="66"/>
      <c r="F206" s="67"/>
      <c r="G206" s="67"/>
      <c r="H206" s="68"/>
      <c r="I206" s="69" t="s">
        <v>128</v>
      </c>
      <c r="J206" s="69" t="s">
        <v>4</v>
      </c>
      <c r="K206" s="1">
        <f t="shared" si="11"/>
        <v>0</v>
      </c>
      <c r="L206" s="118" t="str">
        <f t="shared" si="10"/>
        <v/>
      </c>
      <c r="M206" s="119"/>
      <c r="O206" s="243"/>
      <c r="P206" s="61"/>
      <c r="Q206" s="70"/>
      <c r="R206" s="71">
        <f t="shared" si="12"/>
        <v>0</v>
      </c>
    </row>
    <row r="207" spans="2:18" s="120" customFormat="1" x14ac:dyDescent="0.25">
      <c r="B207" s="3"/>
      <c r="C207" s="61"/>
      <c r="D207" s="66"/>
      <c r="E207" s="66"/>
      <c r="F207" s="67"/>
      <c r="G207" s="67"/>
      <c r="H207" s="68"/>
      <c r="I207" s="69" t="s">
        <v>128</v>
      </c>
      <c r="J207" s="69" t="s">
        <v>4</v>
      </c>
      <c r="K207" s="1">
        <f t="shared" si="11"/>
        <v>0</v>
      </c>
      <c r="L207" s="118" t="str">
        <f t="shared" si="10"/>
        <v/>
      </c>
      <c r="M207" s="119"/>
      <c r="O207" s="243"/>
      <c r="P207" s="61"/>
      <c r="Q207" s="70"/>
      <c r="R207" s="71">
        <f t="shared" si="12"/>
        <v>0</v>
      </c>
    </row>
    <row r="208" spans="2:18" s="120" customFormat="1" x14ac:dyDescent="0.25">
      <c r="B208" s="3"/>
      <c r="C208" s="61"/>
      <c r="D208" s="66"/>
      <c r="E208" s="66"/>
      <c r="F208" s="67"/>
      <c r="G208" s="67"/>
      <c r="H208" s="68"/>
      <c r="I208" s="69" t="s">
        <v>128</v>
      </c>
      <c r="J208" s="69" t="s">
        <v>4</v>
      </c>
      <c r="K208" s="1">
        <f t="shared" si="11"/>
        <v>0</v>
      </c>
      <c r="L208" s="118" t="str">
        <f t="shared" si="10"/>
        <v/>
      </c>
      <c r="M208" s="119"/>
      <c r="O208" s="243"/>
      <c r="P208" s="61"/>
      <c r="Q208" s="70"/>
      <c r="R208" s="71">
        <f t="shared" ref="R208:R215" si="13">IF(AND($Q208&lt;&gt;0,$I208="M (monthly)"),MIN(($H$13/(232)),$Q208*12/(232)),IF(AND($Q208&lt;&gt;0,$I208="W (weekly)"),MIN(($H$13/(232)),$Q208*52/(232)),IF(AND($Q208&lt;&gt;0,$I208="F (fortnightly)"),MIN(($H$13/(232)),$Q208*26/(232)),0)))</f>
        <v>0</v>
      </c>
    </row>
    <row r="209" spans="2:18" s="120" customFormat="1" x14ac:dyDescent="0.25">
      <c r="B209" s="3"/>
      <c r="C209" s="61"/>
      <c r="D209" s="66"/>
      <c r="E209" s="66"/>
      <c r="F209" s="67"/>
      <c r="G209" s="67"/>
      <c r="H209" s="68"/>
      <c r="I209" s="69" t="s">
        <v>128</v>
      </c>
      <c r="J209" s="69" t="s">
        <v>4</v>
      </c>
      <c r="K209" s="1">
        <f t="shared" si="11"/>
        <v>0</v>
      </c>
      <c r="L209" s="118" t="str">
        <f t="shared" ref="L209:L215" si="14">IF(AND($C209&lt;&gt;"",OR(LEN(TRIM($D209))=0,LEN(TRIM($F209))=0,LEN(TRIM($G209))=0,LEN(TRIM($H209))=0)),"  Blank field(s) detected!","")</f>
        <v/>
      </c>
      <c r="M209" s="119"/>
      <c r="O209" s="243"/>
      <c r="P209" s="61"/>
      <c r="Q209" s="70"/>
      <c r="R209" s="71">
        <f t="shared" si="13"/>
        <v>0</v>
      </c>
    </row>
    <row r="210" spans="2:18" s="120" customFormat="1" x14ac:dyDescent="0.25">
      <c r="B210" s="3"/>
      <c r="C210" s="61"/>
      <c r="D210" s="66"/>
      <c r="E210" s="66"/>
      <c r="F210" s="67"/>
      <c r="G210" s="67"/>
      <c r="H210" s="68"/>
      <c r="I210" s="69" t="s">
        <v>128</v>
      </c>
      <c r="J210" s="69" t="s">
        <v>4</v>
      </c>
      <c r="K210" s="1">
        <f t="shared" si="11"/>
        <v>0</v>
      </c>
      <c r="L210" s="118" t="str">
        <f t="shared" si="14"/>
        <v/>
      </c>
      <c r="M210" s="119"/>
      <c r="O210" s="243"/>
      <c r="P210" s="61"/>
      <c r="Q210" s="70"/>
      <c r="R210" s="71">
        <f t="shared" si="13"/>
        <v>0</v>
      </c>
    </row>
    <row r="211" spans="2:18" s="120" customFormat="1" x14ac:dyDescent="0.25">
      <c r="B211" s="3"/>
      <c r="C211" s="61"/>
      <c r="D211" s="66"/>
      <c r="E211" s="66"/>
      <c r="F211" s="67"/>
      <c r="G211" s="67"/>
      <c r="H211" s="68"/>
      <c r="I211" s="69" t="s">
        <v>128</v>
      </c>
      <c r="J211" s="69" t="s">
        <v>4</v>
      </c>
      <c r="K211" s="1">
        <f t="shared" si="11"/>
        <v>0</v>
      </c>
      <c r="L211" s="118" t="str">
        <f t="shared" si="14"/>
        <v/>
      </c>
      <c r="M211" s="119"/>
      <c r="O211" s="243"/>
      <c r="P211" s="61"/>
      <c r="Q211" s="70"/>
      <c r="R211" s="71">
        <f t="shared" si="13"/>
        <v>0</v>
      </c>
    </row>
    <row r="212" spans="2:18" s="120" customFormat="1" x14ac:dyDescent="0.25">
      <c r="B212" s="3"/>
      <c r="C212" s="61"/>
      <c r="D212" s="66"/>
      <c r="E212" s="66"/>
      <c r="F212" s="67"/>
      <c r="G212" s="67"/>
      <c r="H212" s="68"/>
      <c r="I212" s="69" t="s">
        <v>128</v>
      </c>
      <c r="J212" s="69" t="s">
        <v>4</v>
      </c>
      <c r="K212" s="1">
        <f t="shared" si="11"/>
        <v>0</v>
      </c>
      <c r="L212" s="118" t="str">
        <f t="shared" si="14"/>
        <v/>
      </c>
      <c r="M212" s="119"/>
      <c r="O212" s="243"/>
      <c r="P212" s="61"/>
      <c r="Q212" s="70"/>
      <c r="R212" s="71">
        <f t="shared" si="13"/>
        <v>0</v>
      </c>
    </row>
    <row r="213" spans="2:18" s="120" customFormat="1" x14ac:dyDescent="0.25">
      <c r="B213" s="3"/>
      <c r="C213" s="61"/>
      <c r="D213" s="66"/>
      <c r="E213" s="66"/>
      <c r="F213" s="67"/>
      <c r="G213" s="67"/>
      <c r="H213" s="68"/>
      <c r="I213" s="69" t="s">
        <v>128</v>
      </c>
      <c r="J213" s="69" t="s">
        <v>4</v>
      </c>
      <c r="K213" s="1">
        <f t="shared" si="11"/>
        <v>0</v>
      </c>
      <c r="L213" s="118" t="str">
        <f t="shared" si="14"/>
        <v/>
      </c>
      <c r="M213" s="119"/>
      <c r="O213" s="243"/>
      <c r="P213" s="61"/>
      <c r="Q213" s="70"/>
      <c r="R213" s="71">
        <f t="shared" si="13"/>
        <v>0</v>
      </c>
    </row>
    <row r="214" spans="2:18" s="120" customFormat="1" x14ac:dyDescent="0.25">
      <c r="B214" s="3"/>
      <c r="C214" s="61"/>
      <c r="D214" s="66"/>
      <c r="E214" s="66"/>
      <c r="F214" s="67"/>
      <c r="G214" s="67"/>
      <c r="H214" s="68"/>
      <c r="I214" s="69" t="s">
        <v>128</v>
      </c>
      <c r="J214" s="69" t="s">
        <v>4</v>
      </c>
      <c r="K214" s="1">
        <f t="shared" si="11"/>
        <v>0</v>
      </c>
      <c r="L214" s="118" t="str">
        <f t="shared" si="14"/>
        <v/>
      </c>
      <c r="M214" s="119"/>
      <c r="O214" s="243"/>
      <c r="P214" s="61"/>
      <c r="Q214" s="70"/>
      <c r="R214" s="71">
        <f t="shared" si="13"/>
        <v>0</v>
      </c>
    </row>
    <row r="215" spans="2:18" s="120" customFormat="1" x14ac:dyDescent="0.25">
      <c r="B215" s="3"/>
      <c r="C215" s="61"/>
      <c r="D215" s="66"/>
      <c r="E215" s="66"/>
      <c r="F215" s="67"/>
      <c r="G215" s="67"/>
      <c r="H215" s="68"/>
      <c r="I215" s="69" t="s">
        <v>128</v>
      </c>
      <c r="J215" s="69" t="s">
        <v>4</v>
      </c>
      <c r="K215" s="1">
        <f t="shared" si="11"/>
        <v>0</v>
      </c>
      <c r="L215" s="118" t="str">
        <f t="shared" si="14"/>
        <v/>
      </c>
      <c r="M215" s="119"/>
      <c r="O215" s="243"/>
      <c r="P215" s="61"/>
      <c r="Q215" s="70"/>
      <c r="R215" s="71">
        <f t="shared" si="13"/>
        <v>0</v>
      </c>
    </row>
    <row r="216" spans="2:18" s="120" customFormat="1" x14ac:dyDescent="0.25">
      <c r="D216" s="96"/>
      <c r="E216" s="96"/>
      <c r="F216" s="126"/>
      <c r="G216" s="96"/>
      <c r="H216" s="96"/>
      <c r="L216" s="96"/>
      <c r="M216" s="96"/>
      <c r="N216" s="35"/>
      <c r="O216" s="244"/>
      <c r="P216" s="35"/>
      <c r="Q216" s="97"/>
      <c r="R216" s="35"/>
    </row>
  </sheetData>
  <sheetProtection algorithmName="SHA-512" hashValue="szt3w3FljRCM6dZqtLRzoSUz98CWI/YqnykfewmzOQTg8BIoEed8PX+1USoLHq8uzOt2K5MHrnupawuyzKqNmg==" saltValue="0qd10f10I1A4JVcEoNWAPw==" spinCount="100000" sheet="1" objects="1" scenarios="1"/>
  <mergeCells count="1">
    <mergeCell ref="C13:G13"/>
  </mergeCells>
  <phoneticPr fontId="32" type="noConversion"/>
  <conditionalFormatting sqref="B16:C18 D17:D18 E17:K215 B19:D215">
    <cfRule type="expression" dxfId="71" priority="23">
      <formula>MOD(ROW(),2)=0</formula>
    </cfRule>
  </conditionalFormatting>
  <conditionalFormatting sqref="D16:K16 P16:R215">
    <cfRule type="expression" dxfId="70" priority="116">
      <formula>MOD(ROW(),2)=0</formula>
    </cfRule>
  </conditionalFormatting>
  <conditionalFormatting sqref="H13">
    <cfRule type="expression" dxfId="68" priority="24">
      <formula>MOD(ROW(),2)=0</formula>
    </cfRule>
  </conditionalFormatting>
  <dataValidations count="4">
    <dataValidation type="list" allowBlank="1" showInputMessage="1" showErrorMessage="1" sqref="I16:I215" xr:uid="{EAF4B4B5-ED90-421E-B7EB-6295FDF53821}">
      <formula1>"W (weekly), F (fortnightly), M (monthly)"</formula1>
    </dataValidation>
    <dataValidation type="list" allowBlank="1" showInputMessage="1" showErrorMessage="1" sqref="J16:J215" xr:uid="{2CED4AC3-52B3-4331-9802-8D8BE8FC8EFB}">
      <formula1>"No,Yes"</formula1>
    </dataValidation>
    <dataValidation type="list" allowBlank="1" showInputMessage="1" showErrorMessage="1" sqref="E16:E215" xr:uid="{A4247854-FC0B-4950-8B94-453FDB157FD4}">
      <formula1>"direct, support"</formula1>
    </dataValidation>
    <dataValidation type="decimal" showInputMessage="1" showErrorMessage="1" errorTitle="Invalid entry!" error="Consult your Letter of Offer for correct figure." promptTitle="Be aware!" prompt="All rates will be limited to this figure!" sqref="H13" xr:uid="{5865D24E-6C63-45B1-B22C-75739974F7BE}">
      <formula1>80000</formula1>
      <formula2>1000000</formula2>
    </dataValidation>
  </dataValidations>
  <pageMargins left="0.31496062992125984" right="0.31496062992125984" top="0.35433070866141736" bottom="0.35433070866141736" header="0.31496062992125984" footer="0.31496062992125984"/>
  <pageSetup paperSize="9" scale="61" fitToHeight="0" orientation="landscape" r:id="rId1"/>
  <rowBreaks count="1" manualBreakCount="1">
    <brk id="140" max="16383" man="1"/>
  </rowBreaks>
  <ignoredErrors>
    <ignoredError sqref="K7:K8" unlockedFormula="1"/>
  </ignoredErrors>
  <extLst>
    <ext xmlns:x14="http://schemas.microsoft.com/office/spreadsheetml/2009/9/main" uri="{78C0D931-6437-407d-A8EE-F0AAD7539E65}">
      <x14:conditionalFormattings>
        <x14:conditionalFormatting xmlns:xm="http://schemas.microsoft.com/office/excel/2006/main">
          <x14:cfRule type="expression" priority="2" id="{CF394DBE-CA67-4F7F-99F7-B960916488C5}">
            <xm:f>'Claim Checklist'!$C$13&lt;hidden_lists!$G$4</xm:f>
            <x14:dxf>
              <fill>
                <patternFill patternType="darkGray"/>
              </fill>
            </x14:dxf>
          </x14:cfRule>
          <xm:sqref>E16:E215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4BDC9-FEFD-4578-90E9-2DE43551D0A3}">
  <sheetPr>
    <tabColor theme="7" tint="0.79998168889431442"/>
    <pageSetUpPr fitToPage="1"/>
  </sheetPr>
  <dimension ref="A1:S309"/>
  <sheetViews>
    <sheetView showGridLines="0" showRowColHeaders="0" zoomScaleNormal="100" workbookViewId="0">
      <selection activeCell="C10" sqref="C10"/>
    </sheetView>
  </sheetViews>
  <sheetFormatPr defaultColWidth="9.140625" defaultRowHeight="15" x14ac:dyDescent="0.25"/>
  <cols>
    <col min="1" max="1" width="1.7109375" style="35" customWidth="1"/>
    <col min="2" max="2" width="10.28515625" style="35" customWidth="1"/>
    <col min="3" max="3" width="28.5703125" style="35" customWidth="1"/>
    <col min="4" max="4" width="42.85546875" style="96" customWidth="1"/>
    <col min="5" max="5" width="15" style="96" customWidth="1"/>
    <col min="6" max="6" width="16.28515625" style="96" customWidth="1"/>
    <col min="7" max="7" width="16.140625" style="96" customWidth="1"/>
    <col min="8" max="8" width="15.140625" style="97" customWidth="1"/>
    <col min="9" max="9" width="16.7109375" style="96" customWidth="1"/>
    <col min="10" max="10" width="16.140625" style="96" customWidth="1"/>
    <col min="11" max="11" width="15.85546875" style="96" customWidth="1"/>
    <col min="12" max="12" width="16.140625" style="96" customWidth="1"/>
    <col min="13" max="13" width="14.42578125" style="96" customWidth="1"/>
    <col min="14" max="14" width="15.7109375" style="35" customWidth="1"/>
    <col min="15" max="15" width="2.7109375" style="26" customWidth="1"/>
    <col min="16" max="16" width="26.7109375" style="35" customWidth="1"/>
    <col min="17" max="17" width="29" style="35" customWidth="1"/>
    <col min="18" max="18" width="27.140625" style="35" customWidth="1"/>
    <col min="19" max="19" width="20.5703125" style="35" customWidth="1"/>
    <col min="20" max="20" width="17" style="35" customWidth="1"/>
    <col min="21" max="21" width="12.42578125" style="35" customWidth="1"/>
    <col min="22" max="22" width="10.7109375" style="35" customWidth="1"/>
    <col min="23" max="16384" width="9.140625" style="35"/>
  </cols>
  <sheetData>
    <row r="1" spans="1:19" ht="5.25" customHeight="1" x14ac:dyDescent="0.25"/>
    <row r="2" spans="1:19" s="26" customFormat="1" ht="28.5" customHeight="1" x14ac:dyDescent="0.25">
      <c r="B2" s="98" t="str">
        <f>hidden_lists!F12</f>
        <v>Refer to your Letter of Offer carefully before completing claim.  Incomplete claims (e.g. incomplete mandatory fields) will be returned.</v>
      </c>
      <c r="C2" s="98"/>
      <c r="D2" s="98"/>
      <c r="E2" s="98"/>
      <c r="F2" s="98"/>
      <c r="G2" s="98"/>
      <c r="H2" s="99"/>
      <c r="I2" s="98"/>
      <c r="J2" s="98"/>
      <c r="K2" s="98"/>
      <c r="L2" s="98"/>
      <c r="M2" s="100"/>
      <c r="P2" s="101"/>
    </row>
    <row r="3" spans="1:19" s="120" customFormat="1" ht="27.75" customHeight="1" x14ac:dyDescent="0.25">
      <c r="A3" s="35"/>
      <c r="B3" s="230" t="str">
        <f>IF('Claim Checklist'!$C$3=hidden_lists!$A$1,hidden_lists!$F$7,'Claim Checklist'!$C$3)</f>
        <v>Select Grant Type on Payment Checklist tab!</v>
      </c>
      <c r="C3" s="230"/>
      <c r="D3" s="231"/>
      <c r="E3" s="232" t="s">
        <v>95</v>
      </c>
      <c r="F3" s="233" t="str">
        <f>IF('Claim Checklist'!$C$7&lt;&gt;"",'Claim Checklist'!$C$7,"")</f>
        <v/>
      </c>
      <c r="G3" s="234"/>
      <c r="H3" s="232"/>
      <c r="I3" s="245" t="s">
        <v>131</v>
      </c>
      <c r="J3" s="123"/>
      <c r="K3" s="96"/>
      <c r="L3" s="96"/>
      <c r="M3" s="96"/>
      <c r="N3" s="35"/>
      <c r="O3" s="26"/>
      <c r="P3" s="127"/>
      <c r="Q3" s="35"/>
      <c r="R3" s="35"/>
      <c r="S3" s="35"/>
    </row>
    <row r="4" spans="1:19" s="120" customFormat="1" ht="18.75" x14ac:dyDescent="0.25">
      <c r="A4" s="35"/>
      <c r="B4" s="104" t="s">
        <v>132</v>
      </c>
      <c r="C4" s="155"/>
      <c r="D4" s="156"/>
      <c r="E4" s="129"/>
      <c r="F4" s="129"/>
      <c r="G4" s="102"/>
      <c r="H4" s="129"/>
      <c r="I4" s="129"/>
      <c r="J4" s="123"/>
      <c r="K4" s="96"/>
      <c r="L4" s="96"/>
      <c r="M4" s="96"/>
      <c r="N4" s="35"/>
      <c r="O4" s="26"/>
      <c r="P4" s="127"/>
      <c r="Q4" s="35"/>
      <c r="R4" s="35"/>
      <c r="S4" s="35"/>
    </row>
    <row r="5" spans="1:19" s="120" customFormat="1" x14ac:dyDescent="0.25">
      <c r="A5" s="35"/>
      <c r="B5" s="104" t="s">
        <v>133</v>
      </c>
      <c r="C5" s="147"/>
      <c r="D5" s="149"/>
      <c r="E5" s="157"/>
      <c r="F5" s="157"/>
      <c r="G5" s="158"/>
      <c r="H5" s="111" t="s">
        <v>107</v>
      </c>
      <c r="I5" s="112" t="str">
        <f>IF('Claim Checklist'!$C$19&lt;&gt;"",'Claim Checklist'!$C$19,"")</f>
        <v/>
      </c>
      <c r="J5" s="113" t="str">
        <f>'1. Salaries'!L7</f>
        <v>(automatically copied from Checklist)</v>
      </c>
      <c r="K5" s="96"/>
      <c r="L5" s="96"/>
      <c r="M5" s="96"/>
      <c r="N5" s="35"/>
      <c r="O5" s="26"/>
      <c r="P5" s="127"/>
      <c r="Q5" s="35"/>
      <c r="R5" s="35"/>
      <c r="S5" s="35"/>
    </row>
    <row r="6" spans="1:19" s="120" customFormat="1" x14ac:dyDescent="0.25">
      <c r="A6" s="35"/>
      <c r="B6" s="104" t="s">
        <v>109</v>
      </c>
      <c r="C6" s="147"/>
      <c r="D6" s="149"/>
      <c r="E6" s="157"/>
      <c r="F6" s="157"/>
      <c r="G6" s="158"/>
      <c r="H6" s="111" t="s">
        <v>110</v>
      </c>
      <c r="I6" s="112" t="str">
        <f>IF('Claim Checklist'!$C$21&lt;&gt;"",'Claim Checklist'!$C$21,"")</f>
        <v/>
      </c>
      <c r="J6" s="113" t="str">
        <f>'1. Salaries'!L8</f>
        <v>(automatically copied from Checklist)</v>
      </c>
      <c r="K6" s="96"/>
      <c r="L6" s="96"/>
      <c r="M6" s="96"/>
      <c r="N6" s="35"/>
      <c r="O6" s="26"/>
      <c r="P6" s="127"/>
      <c r="Q6" s="35"/>
      <c r="R6" s="35"/>
      <c r="S6" s="35"/>
    </row>
    <row r="7" spans="1:19" s="120" customFormat="1" x14ac:dyDescent="0.25">
      <c r="A7" s="35"/>
      <c r="B7" s="104" t="s">
        <v>134</v>
      </c>
      <c r="C7" s="147"/>
      <c r="D7" s="149"/>
      <c r="E7" s="157"/>
      <c r="F7" s="157"/>
      <c r="G7" s="158"/>
      <c r="H7" s="111"/>
      <c r="I7" s="116"/>
      <c r="J7" s="113"/>
      <c r="K7" s="96"/>
      <c r="L7" s="96"/>
      <c r="M7" s="96"/>
      <c r="N7" s="35"/>
      <c r="O7" s="26"/>
      <c r="P7" s="127"/>
      <c r="Q7" s="35"/>
      <c r="R7" s="35"/>
      <c r="S7" s="35"/>
    </row>
    <row r="8" spans="1:19" s="120" customFormat="1" x14ac:dyDescent="0.25">
      <c r="A8" s="35"/>
      <c r="C8" s="212" t="s">
        <v>135</v>
      </c>
      <c r="D8" s="213" t="s">
        <v>136</v>
      </c>
      <c r="E8" s="157"/>
      <c r="F8" s="157"/>
      <c r="G8" s="158"/>
      <c r="H8" s="200" t="s">
        <v>137</v>
      </c>
      <c r="I8" s="159">
        <f>SUM(I10:I309)</f>
        <v>0</v>
      </c>
      <c r="J8" s="113"/>
      <c r="K8" s="96"/>
      <c r="L8" s="96"/>
      <c r="M8" s="96"/>
      <c r="N8" s="35"/>
      <c r="O8" s="26"/>
      <c r="P8" s="127"/>
      <c r="Q8" s="35"/>
      <c r="R8" s="35"/>
      <c r="S8" s="35"/>
    </row>
    <row r="9" spans="1:19" s="120" customFormat="1" ht="42.75" x14ac:dyDescent="0.25">
      <c r="A9" s="35"/>
      <c r="B9" s="246" t="s">
        <v>138</v>
      </c>
      <c r="C9" s="237" t="s">
        <v>139</v>
      </c>
      <c r="D9" s="247" t="s">
        <v>140</v>
      </c>
      <c r="E9" s="237" t="s">
        <v>141</v>
      </c>
      <c r="F9" s="237" t="s">
        <v>142</v>
      </c>
      <c r="G9" s="237" t="s">
        <v>143</v>
      </c>
      <c r="H9" s="237" t="s">
        <v>144</v>
      </c>
      <c r="I9" s="237" t="s">
        <v>145</v>
      </c>
      <c r="J9" s="160"/>
      <c r="K9" s="96"/>
      <c r="L9" s="96"/>
      <c r="M9" s="96"/>
      <c r="N9" s="35"/>
      <c r="O9" s="26"/>
      <c r="P9" s="127"/>
      <c r="Q9" s="35"/>
      <c r="R9" s="35"/>
      <c r="S9" s="35"/>
    </row>
    <row r="10" spans="1:19" s="120" customFormat="1" x14ac:dyDescent="0.25">
      <c r="A10" s="35"/>
      <c r="B10" s="140" t="s">
        <v>146</v>
      </c>
      <c r="C10" s="61"/>
      <c r="D10" s="62"/>
      <c r="E10" s="63"/>
      <c r="F10" s="64"/>
      <c r="G10" s="268"/>
      <c r="H10" s="79"/>
      <c r="I10" s="162">
        <f t="shared" ref="I10:I73" si="0">H10*G10</f>
        <v>0</v>
      </c>
      <c r="J10" s="118" t="str">
        <f t="shared" ref="J10:J73" si="1">IF(AND($C10&lt;&gt;"",OR(LEN(TRIM($D10))=0,LEN(TRIM($E10))=0,LEN(TRIM($F10))=0,LEN(TRIM($H10))=0,LEN(TRIM($G10))=0)),"  Blank field(s) detected!","")</f>
        <v/>
      </c>
      <c r="K10" s="96"/>
      <c r="L10" s="96"/>
      <c r="M10" s="96"/>
      <c r="N10" s="35"/>
      <c r="O10" s="26"/>
      <c r="P10" s="127"/>
      <c r="Q10" s="35"/>
      <c r="R10" s="35"/>
      <c r="S10" s="35"/>
    </row>
    <row r="11" spans="1:19" s="120" customFormat="1" x14ac:dyDescent="0.25">
      <c r="A11" s="35"/>
      <c r="B11" s="140" t="s">
        <v>147</v>
      </c>
      <c r="C11" s="61"/>
      <c r="D11" s="62"/>
      <c r="E11" s="63"/>
      <c r="F11" s="64"/>
      <c r="G11" s="268"/>
      <c r="H11" s="79"/>
      <c r="I11" s="162">
        <f t="shared" si="0"/>
        <v>0</v>
      </c>
      <c r="J11" s="118" t="str">
        <f t="shared" si="1"/>
        <v/>
      </c>
      <c r="K11" s="96"/>
      <c r="L11" s="96"/>
      <c r="M11" s="96"/>
      <c r="N11" s="35"/>
      <c r="O11" s="26"/>
      <c r="P11" s="127"/>
      <c r="Q11" s="35"/>
      <c r="R11" s="35"/>
      <c r="S11" s="35"/>
    </row>
    <row r="12" spans="1:19" s="120" customFormat="1" x14ac:dyDescent="0.25">
      <c r="A12" s="35"/>
      <c r="B12" s="140" t="s">
        <v>148</v>
      </c>
      <c r="C12" s="61"/>
      <c r="D12" s="62"/>
      <c r="E12" s="63"/>
      <c r="F12" s="64"/>
      <c r="G12" s="268"/>
      <c r="H12" s="79"/>
      <c r="I12" s="162">
        <f t="shared" si="0"/>
        <v>0</v>
      </c>
      <c r="J12" s="118" t="str">
        <f t="shared" si="1"/>
        <v/>
      </c>
      <c r="K12" s="96"/>
      <c r="L12" s="96"/>
      <c r="M12" s="96"/>
      <c r="N12" s="35"/>
      <c r="O12" s="26"/>
      <c r="P12" s="127"/>
      <c r="Q12" s="35"/>
      <c r="R12" s="35"/>
      <c r="S12" s="35"/>
    </row>
    <row r="13" spans="1:19" s="120" customFormat="1" x14ac:dyDescent="0.25">
      <c r="A13" s="35"/>
      <c r="B13" s="140" t="s">
        <v>149</v>
      </c>
      <c r="C13" s="61"/>
      <c r="D13" s="62"/>
      <c r="E13" s="63"/>
      <c r="F13" s="64"/>
      <c r="G13" s="268"/>
      <c r="H13" s="79"/>
      <c r="I13" s="162">
        <f t="shared" si="0"/>
        <v>0</v>
      </c>
      <c r="J13" s="118" t="str">
        <f t="shared" si="1"/>
        <v/>
      </c>
      <c r="K13" s="96"/>
      <c r="L13" s="96"/>
      <c r="M13" s="96"/>
      <c r="N13" s="35"/>
      <c r="O13" s="26"/>
      <c r="P13" s="127"/>
      <c r="Q13" s="35"/>
      <c r="R13" s="35"/>
      <c r="S13" s="35"/>
    </row>
    <row r="14" spans="1:19" s="120" customFormat="1" ht="15" customHeight="1" x14ac:dyDescent="0.25">
      <c r="A14" s="35"/>
      <c r="B14" s="140" t="s">
        <v>150</v>
      </c>
      <c r="C14" s="61"/>
      <c r="D14" s="62"/>
      <c r="E14" s="63"/>
      <c r="F14" s="64"/>
      <c r="G14" s="268"/>
      <c r="H14" s="79"/>
      <c r="I14" s="162">
        <f t="shared" si="0"/>
        <v>0</v>
      </c>
      <c r="J14" s="118" t="str">
        <f t="shared" si="1"/>
        <v/>
      </c>
      <c r="K14" s="96"/>
      <c r="L14" s="96"/>
      <c r="M14" s="96"/>
      <c r="N14" s="35"/>
      <c r="O14" s="26"/>
      <c r="P14" s="127"/>
      <c r="Q14" s="35"/>
      <c r="R14" s="123"/>
      <c r="S14" s="123"/>
    </row>
    <row r="15" spans="1:19" s="120" customFormat="1" ht="15" customHeight="1" x14ac:dyDescent="0.25">
      <c r="A15" s="35"/>
      <c r="B15" s="140" t="s">
        <v>151</v>
      </c>
      <c r="C15" s="61"/>
      <c r="D15" s="62"/>
      <c r="E15" s="63"/>
      <c r="F15" s="64"/>
      <c r="G15" s="268"/>
      <c r="H15" s="79"/>
      <c r="I15" s="162">
        <f t="shared" si="0"/>
        <v>0</v>
      </c>
      <c r="J15" s="118" t="str">
        <f t="shared" si="1"/>
        <v/>
      </c>
      <c r="K15" s="96"/>
      <c r="L15" s="96"/>
      <c r="M15" s="96"/>
      <c r="N15" s="35"/>
      <c r="O15" s="26"/>
      <c r="P15" s="127"/>
      <c r="Q15" s="35"/>
      <c r="R15" s="123"/>
      <c r="S15" s="123"/>
    </row>
    <row r="16" spans="1:19" s="120" customFormat="1" x14ac:dyDescent="0.25">
      <c r="A16" s="35"/>
      <c r="B16" s="140" t="s">
        <v>152</v>
      </c>
      <c r="C16" s="61"/>
      <c r="D16" s="62"/>
      <c r="E16" s="63"/>
      <c r="F16" s="64"/>
      <c r="G16" s="268"/>
      <c r="H16" s="79"/>
      <c r="I16" s="162">
        <f t="shared" si="0"/>
        <v>0</v>
      </c>
      <c r="J16" s="118" t="str">
        <f t="shared" si="1"/>
        <v/>
      </c>
      <c r="K16" s="96"/>
      <c r="L16" s="96"/>
      <c r="M16" s="96"/>
      <c r="N16" s="35"/>
      <c r="O16" s="26"/>
      <c r="P16" s="127"/>
      <c r="Q16" s="35"/>
      <c r="R16" s="141"/>
      <c r="S16" s="141"/>
    </row>
    <row r="17" spans="1:19" s="120" customFormat="1" x14ac:dyDescent="0.25">
      <c r="A17" s="35"/>
      <c r="B17" s="140" t="s">
        <v>153</v>
      </c>
      <c r="C17" s="61"/>
      <c r="D17" s="62"/>
      <c r="E17" s="63"/>
      <c r="F17" s="64"/>
      <c r="G17" s="268"/>
      <c r="H17" s="79"/>
      <c r="I17" s="162">
        <f t="shared" si="0"/>
        <v>0</v>
      </c>
      <c r="J17" s="118" t="str">
        <f t="shared" si="1"/>
        <v/>
      </c>
      <c r="K17" s="96"/>
      <c r="L17" s="96"/>
      <c r="M17" s="96"/>
      <c r="N17" s="35"/>
      <c r="O17" s="26"/>
      <c r="P17" s="127"/>
      <c r="Q17" s="35"/>
      <c r="R17" s="141"/>
      <c r="S17" s="141"/>
    </row>
    <row r="18" spans="1:19" s="120" customFormat="1" x14ac:dyDescent="0.25">
      <c r="A18" s="35"/>
      <c r="B18" s="140" t="s">
        <v>154</v>
      </c>
      <c r="C18" s="61"/>
      <c r="D18" s="62"/>
      <c r="E18" s="63"/>
      <c r="F18" s="64"/>
      <c r="G18" s="268"/>
      <c r="H18" s="79"/>
      <c r="I18" s="162">
        <f t="shared" si="0"/>
        <v>0</v>
      </c>
      <c r="J18" s="118" t="str">
        <f t="shared" si="1"/>
        <v/>
      </c>
      <c r="K18" s="96"/>
      <c r="L18" s="96"/>
      <c r="M18" s="96"/>
      <c r="N18" s="35"/>
      <c r="O18" s="26"/>
      <c r="P18" s="127"/>
      <c r="Q18" s="35"/>
      <c r="R18" s="142"/>
      <c r="S18" s="142"/>
    </row>
    <row r="19" spans="1:19" s="120" customFormat="1" x14ac:dyDescent="0.25">
      <c r="A19" s="35"/>
      <c r="B19" s="140" t="s">
        <v>155</v>
      </c>
      <c r="C19" s="61"/>
      <c r="D19" s="62"/>
      <c r="E19" s="63"/>
      <c r="F19" s="64"/>
      <c r="G19" s="268"/>
      <c r="H19" s="79"/>
      <c r="I19" s="162">
        <f t="shared" si="0"/>
        <v>0</v>
      </c>
      <c r="J19" s="118" t="str">
        <f t="shared" si="1"/>
        <v/>
      </c>
      <c r="K19" s="96"/>
      <c r="L19" s="96"/>
      <c r="M19" s="96"/>
      <c r="N19" s="35"/>
      <c r="O19" s="26"/>
      <c r="P19" s="127"/>
      <c r="Q19" s="35"/>
    </row>
    <row r="20" spans="1:19" s="120" customFormat="1" ht="12.75" customHeight="1" x14ac:dyDescent="0.25">
      <c r="A20" s="35"/>
      <c r="B20" s="140" t="s">
        <v>156</v>
      </c>
      <c r="C20" s="61"/>
      <c r="D20" s="62"/>
      <c r="E20" s="63"/>
      <c r="F20" s="64"/>
      <c r="G20" s="268"/>
      <c r="H20" s="79"/>
      <c r="I20" s="162">
        <f t="shared" si="0"/>
        <v>0</v>
      </c>
      <c r="J20" s="118" t="str">
        <f t="shared" si="1"/>
        <v/>
      </c>
      <c r="K20" s="96"/>
      <c r="L20" s="96"/>
      <c r="M20" s="96"/>
      <c r="N20" s="35"/>
      <c r="O20" s="26"/>
      <c r="P20" s="127"/>
      <c r="Q20" s="35"/>
    </row>
    <row r="21" spans="1:19" s="120" customFormat="1" x14ac:dyDescent="0.25">
      <c r="A21" s="35"/>
      <c r="B21" s="140" t="s">
        <v>157</v>
      </c>
      <c r="C21" s="61"/>
      <c r="D21" s="62"/>
      <c r="E21" s="63"/>
      <c r="F21" s="64"/>
      <c r="G21" s="268"/>
      <c r="H21" s="79"/>
      <c r="I21" s="162">
        <f t="shared" si="0"/>
        <v>0</v>
      </c>
      <c r="J21" s="118" t="str">
        <f t="shared" si="1"/>
        <v/>
      </c>
      <c r="K21" s="96"/>
      <c r="L21" s="96"/>
      <c r="M21" s="96"/>
      <c r="N21" s="35"/>
      <c r="O21" s="26"/>
      <c r="P21" s="127"/>
      <c r="Q21" s="35"/>
    </row>
    <row r="22" spans="1:19" x14ac:dyDescent="0.25">
      <c r="B22" s="140" t="s">
        <v>158</v>
      </c>
      <c r="C22" s="61"/>
      <c r="D22" s="62"/>
      <c r="E22" s="63"/>
      <c r="F22" s="64"/>
      <c r="G22" s="268"/>
      <c r="H22" s="79"/>
      <c r="I22" s="162">
        <f t="shared" si="0"/>
        <v>0</v>
      </c>
      <c r="J22" s="118" t="str">
        <f t="shared" si="1"/>
        <v/>
      </c>
      <c r="P22" s="127"/>
      <c r="R22" s="120"/>
      <c r="S22" s="120"/>
    </row>
    <row r="23" spans="1:19" s="145" customFormat="1" ht="15" customHeight="1" x14ac:dyDescent="0.25">
      <c r="A23" s="35"/>
      <c r="B23" s="140" t="s">
        <v>159</v>
      </c>
      <c r="C23" s="61"/>
      <c r="D23" s="62"/>
      <c r="E23" s="63"/>
      <c r="F23" s="64"/>
      <c r="G23" s="268"/>
      <c r="H23" s="79"/>
      <c r="I23" s="162">
        <f t="shared" si="0"/>
        <v>0</v>
      </c>
      <c r="J23" s="118" t="str">
        <f t="shared" si="1"/>
        <v/>
      </c>
      <c r="K23" s="96"/>
      <c r="L23" s="96"/>
      <c r="M23" s="96"/>
      <c r="N23" s="35"/>
      <c r="O23" s="26"/>
      <c r="P23" s="127"/>
      <c r="Q23" s="35"/>
      <c r="R23" s="120"/>
      <c r="S23" s="120"/>
    </row>
    <row r="24" spans="1:19" s="146" customFormat="1" ht="15" customHeight="1" x14ac:dyDescent="0.25">
      <c r="A24" s="35"/>
      <c r="B24" s="140" t="s">
        <v>160</v>
      </c>
      <c r="C24" s="61"/>
      <c r="D24" s="62"/>
      <c r="E24" s="63"/>
      <c r="F24" s="64"/>
      <c r="G24" s="268"/>
      <c r="H24" s="79"/>
      <c r="I24" s="162">
        <f t="shared" si="0"/>
        <v>0</v>
      </c>
      <c r="J24" s="118" t="str">
        <f t="shared" si="1"/>
        <v/>
      </c>
      <c r="K24" s="96"/>
      <c r="L24" s="96"/>
      <c r="M24" s="96"/>
      <c r="N24" s="35"/>
      <c r="O24" s="26"/>
      <c r="P24" s="127"/>
      <c r="Q24" s="35"/>
      <c r="R24" s="120"/>
      <c r="S24" s="120"/>
    </row>
    <row r="25" spans="1:19" s="146" customFormat="1" ht="15" customHeight="1" x14ac:dyDescent="0.25">
      <c r="A25" s="35"/>
      <c r="B25" s="140" t="s">
        <v>161</v>
      </c>
      <c r="C25" s="61"/>
      <c r="D25" s="62"/>
      <c r="E25" s="63"/>
      <c r="F25" s="64"/>
      <c r="G25" s="268"/>
      <c r="H25" s="79"/>
      <c r="I25" s="162">
        <f t="shared" si="0"/>
        <v>0</v>
      </c>
      <c r="J25" s="118" t="str">
        <f t="shared" si="1"/>
        <v/>
      </c>
      <c r="K25" s="96"/>
      <c r="L25" s="96"/>
      <c r="M25" s="96"/>
      <c r="N25" s="35"/>
      <c r="O25" s="26"/>
      <c r="P25" s="127"/>
      <c r="Q25" s="35"/>
      <c r="R25" s="120"/>
      <c r="S25" s="120"/>
    </row>
    <row r="26" spans="1:19" s="146" customFormat="1" ht="15" customHeight="1" x14ac:dyDescent="0.25">
      <c r="A26" s="35"/>
      <c r="B26" s="140" t="s">
        <v>162</v>
      </c>
      <c r="C26" s="61"/>
      <c r="D26" s="62"/>
      <c r="E26" s="63"/>
      <c r="F26" s="64"/>
      <c r="G26" s="268"/>
      <c r="H26" s="79"/>
      <c r="I26" s="162">
        <f t="shared" si="0"/>
        <v>0</v>
      </c>
      <c r="J26" s="118" t="str">
        <f t="shared" si="1"/>
        <v/>
      </c>
      <c r="K26" s="96"/>
      <c r="L26" s="96"/>
      <c r="M26" s="96"/>
      <c r="N26" s="35"/>
      <c r="O26" s="26"/>
      <c r="P26" s="127"/>
      <c r="Q26" s="35"/>
      <c r="R26" s="120"/>
      <c r="S26" s="120"/>
    </row>
    <row r="27" spans="1:19" x14ac:dyDescent="0.25">
      <c r="B27" s="140" t="s">
        <v>163</v>
      </c>
      <c r="C27" s="61"/>
      <c r="D27" s="62"/>
      <c r="E27" s="63"/>
      <c r="F27" s="64"/>
      <c r="G27" s="268"/>
      <c r="H27" s="79"/>
      <c r="I27" s="162">
        <f t="shared" si="0"/>
        <v>0</v>
      </c>
      <c r="J27" s="118" t="str">
        <f t="shared" si="1"/>
        <v/>
      </c>
      <c r="P27" s="127"/>
      <c r="R27" s="120"/>
      <c r="S27" s="120"/>
    </row>
    <row r="28" spans="1:19" x14ac:dyDescent="0.25">
      <c r="B28" s="140" t="s">
        <v>164</v>
      </c>
      <c r="C28" s="61"/>
      <c r="D28" s="62"/>
      <c r="E28" s="63"/>
      <c r="F28" s="64"/>
      <c r="G28" s="268"/>
      <c r="H28" s="79"/>
      <c r="I28" s="162">
        <f t="shared" si="0"/>
        <v>0</v>
      </c>
      <c r="J28" s="118" t="str">
        <f t="shared" si="1"/>
        <v/>
      </c>
      <c r="P28" s="127"/>
      <c r="R28" s="120"/>
      <c r="S28" s="120"/>
    </row>
    <row r="29" spans="1:19" ht="15" customHeight="1" x14ac:dyDescent="0.25">
      <c r="B29" s="140" t="s">
        <v>165</v>
      </c>
      <c r="C29" s="61"/>
      <c r="D29" s="62"/>
      <c r="E29" s="63"/>
      <c r="F29" s="64"/>
      <c r="G29" s="268"/>
      <c r="H29" s="79"/>
      <c r="I29" s="162">
        <f t="shared" si="0"/>
        <v>0</v>
      </c>
      <c r="J29" s="118" t="str">
        <f t="shared" si="1"/>
        <v/>
      </c>
      <c r="P29" s="127"/>
      <c r="R29" s="120"/>
      <c r="S29" s="120"/>
    </row>
    <row r="30" spans="1:19" x14ac:dyDescent="0.25">
      <c r="B30" s="140" t="s">
        <v>166</v>
      </c>
      <c r="C30" s="61"/>
      <c r="D30" s="62"/>
      <c r="E30" s="63"/>
      <c r="F30" s="64"/>
      <c r="G30" s="268"/>
      <c r="H30" s="79"/>
      <c r="I30" s="162">
        <f t="shared" si="0"/>
        <v>0</v>
      </c>
      <c r="J30" s="118" t="str">
        <f t="shared" si="1"/>
        <v/>
      </c>
      <c r="P30" s="127"/>
      <c r="R30" s="120"/>
      <c r="S30" s="120"/>
    </row>
    <row r="31" spans="1:19" x14ac:dyDescent="0.25">
      <c r="B31" s="140" t="s">
        <v>167</v>
      </c>
      <c r="C31" s="61"/>
      <c r="D31" s="62"/>
      <c r="E31" s="63"/>
      <c r="F31" s="64"/>
      <c r="G31" s="268"/>
      <c r="H31" s="79"/>
      <c r="I31" s="162">
        <f t="shared" si="0"/>
        <v>0</v>
      </c>
      <c r="J31" s="118" t="str">
        <f t="shared" si="1"/>
        <v/>
      </c>
      <c r="P31" s="127"/>
      <c r="R31" s="120"/>
      <c r="S31" s="120"/>
    </row>
    <row r="32" spans="1:19" x14ac:dyDescent="0.25">
      <c r="B32" s="140" t="s">
        <v>168</v>
      </c>
      <c r="C32" s="61"/>
      <c r="D32" s="62"/>
      <c r="E32" s="63"/>
      <c r="F32" s="64"/>
      <c r="G32" s="268"/>
      <c r="H32" s="79"/>
      <c r="I32" s="162">
        <f t="shared" si="0"/>
        <v>0</v>
      </c>
      <c r="J32" s="118" t="str">
        <f t="shared" si="1"/>
        <v/>
      </c>
      <c r="P32" s="127"/>
      <c r="R32" s="120"/>
      <c r="S32" s="120"/>
    </row>
    <row r="33" spans="2:19" x14ac:dyDescent="0.25">
      <c r="B33" s="140" t="s">
        <v>169</v>
      </c>
      <c r="C33" s="61"/>
      <c r="D33" s="62"/>
      <c r="E33" s="63"/>
      <c r="F33" s="64"/>
      <c r="G33" s="268"/>
      <c r="H33" s="79"/>
      <c r="I33" s="162">
        <f t="shared" si="0"/>
        <v>0</v>
      </c>
      <c r="J33" s="118" t="str">
        <f t="shared" si="1"/>
        <v/>
      </c>
      <c r="P33" s="127"/>
      <c r="R33" s="120"/>
      <c r="S33" s="120"/>
    </row>
    <row r="34" spans="2:19" x14ac:dyDescent="0.25">
      <c r="B34" s="140" t="s">
        <v>170</v>
      </c>
      <c r="C34" s="61"/>
      <c r="D34" s="62"/>
      <c r="E34" s="63"/>
      <c r="F34" s="64"/>
      <c r="G34" s="268"/>
      <c r="H34" s="79"/>
      <c r="I34" s="162">
        <f t="shared" si="0"/>
        <v>0</v>
      </c>
      <c r="J34" s="118" t="str">
        <f t="shared" si="1"/>
        <v/>
      </c>
      <c r="P34" s="127"/>
      <c r="R34" s="120"/>
      <c r="S34" s="120"/>
    </row>
    <row r="35" spans="2:19" x14ac:dyDescent="0.25">
      <c r="B35" s="140" t="s">
        <v>171</v>
      </c>
      <c r="C35" s="61"/>
      <c r="D35" s="62"/>
      <c r="E35" s="63"/>
      <c r="F35" s="64"/>
      <c r="G35" s="268"/>
      <c r="H35" s="79"/>
      <c r="I35" s="162">
        <f t="shared" si="0"/>
        <v>0</v>
      </c>
      <c r="J35" s="118" t="str">
        <f t="shared" si="1"/>
        <v/>
      </c>
      <c r="P35" s="127"/>
      <c r="R35" s="120"/>
      <c r="S35" s="120"/>
    </row>
    <row r="36" spans="2:19" x14ac:dyDescent="0.25">
      <c r="B36" s="140" t="s">
        <v>172</v>
      </c>
      <c r="C36" s="61"/>
      <c r="D36" s="62"/>
      <c r="E36" s="63"/>
      <c r="F36" s="64"/>
      <c r="G36" s="268"/>
      <c r="H36" s="79"/>
      <c r="I36" s="162">
        <f t="shared" si="0"/>
        <v>0</v>
      </c>
      <c r="J36" s="118" t="str">
        <f t="shared" si="1"/>
        <v/>
      </c>
      <c r="P36" s="127"/>
      <c r="R36" s="120"/>
      <c r="S36" s="120"/>
    </row>
    <row r="37" spans="2:19" x14ac:dyDescent="0.25">
      <c r="B37" s="140" t="s">
        <v>173</v>
      </c>
      <c r="C37" s="61"/>
      <c r="D37" s="62"/>
      <c r="E37" s="63"/>
      <c r="F37" s="64"/>
      <c r="G37" s="268"/>
      <c r="H37" s="79"/>
      <c r="I37" s="162">
        <f t="shared" si="0"/>
        <v>0</v>
      </c>
      <c r="J37" s="118" t="str">
        <f t="shared" si="1"/>
        <v/>
      </c>
      <c r="P37" s="127"/>
      <c r="R37" s="120"/>
      <c r="S37" s="120"/>
    </row>
    <row r="38" spans="2:19" x14ac:dyDescent="0.25">
      <c r="B38" s="140" t="s">
        <v>174</v>
      </c>
      <c r="C38" s="61"/>
      <c r="D38" s="62"/>
      <c r="E38" s="63"/>
      <c r="F38" s="64"/>
      <c r="G38" s="268"/>
      <c r="H38" s="79"/>
      <c r="I38" s="162">
        <f t="shared" si="0"/>
        <v>0</v>
      </c>
      <c r="J38" s="118" t="str">
        <f t="shared" si="1"/>
        <v/>
      </c>
      <c r="P38" s="127"/>
      <c r="R38" s="120"/>
      <c r="S38" s="120"/>
    </row>
    <row r="39" spans="2:19" x14ac:dyDescent="0.25">
      <c r="B39" s="140" t="s">
        <v>175</v>
      </c>
      <c r="C39" s="61"/>
      <c r="D39" s="62"/>
      <c r="E39" s="63"/>
      <c r="F39" s="64"/>
      <c r="G39" s="268"/>
      <c r="H39" s="79"/>
      <c r="I39" s="162">
        <f t="shared" si="0"/>
        <v>0</v>
      </c>
      <c r="J39" s="118" t="str">
        <f t="shared" si="1"/>
        <v/>
      </c>
      <c r="P39" s="127"/>
      <c r="R39" s="120"/>
      <c r="S39" s="120"/>
    </row>
    <row r="40" spans="2:19" x14ac:dyDescent="0.25">
      <c r="B40" s="140" t="s">
        <v>176</v>
      </c>
      <c r="C40" s="61"/>
      <c r="D40" s="62"/>
      <c r="E40" s="63"/>
      <c r="F40" s="64"/>
      <c r="G40" s="268"/>
      <c r="H40" s="79"/>
      <c r="I40" s="162">
        <f t="shared" si="0"/>
        <v>0</v>
      </c>
      <c r="J40" s="118" t="str">
        <f t="shared" si="1"/>
        <v/>
      </c>
      <c r="P40" s="127"/>
      <c r="R40" s="120"/>
      <c r="S40" s="120"/>
    </row>
    <row r="41" spans="2:19" x14ac:dyDescent="0.25">
      <c r="B41" s="140" t="s">
        <v>177</v>
      </c>
      <c r="C41" s="61"/>
      <c r="D41" s="62"/>
      <c r="E41" s="63"/>
      <c r="F41" s="64"/>
      <c r="G41" s="268"/>
      <c r="H41" s="79"/>
      <c r="I41" s="162">
        <f t="shared" si="0"/>
        <v>0</v>
      </c>
      <c r="J41" s="118" t="str">
        <f t="shared" si="1"/>
        <v/>
      </c>
      <c r="P41" s="127"/>
      <c r="R41" s="120"/>
      <c r="S41" s="120"/>
    </row>
    <row r="42" spans="2:19" x14ac:dyDescent="0.25">
      <c r="B42" s="140" t="s">
        <v>178</v>
      </c>
      <c r="C42" s="61"/>
      <c r="D42" s="62"/>
      <c r="E42" s="63"/>
      <c r="F42" s="64"/>
      <c r="G42" s="268"/>
      <c r="H42" s="79"/>
      <c r="I42" s="162">
        <f t="shared" si="0"/>
        <v>0</v>
      </c>
      <c r="J42" s="118" t="str">
        <f t="shared" si="1"/>
        <v/>
      </c>
      <c r="P42" s="127"/>
      <c r="R42" s="120"/>
      <c r="S42" s="120"/>
    </row>
    <row r="43" spans="2:19" x14ac:dyDescent="0.25">
      <c r="B43" s="140" t="s">
        <v>179</v>
      </c>
      <c r="C43" s="61"/>
      <c r="D43" s="62"/>
      <c r="E43" s="63"/>
      <c r="F43" s="64"/>
      <c r="G43" s="268"/>
      <c r="H43" s="79"/>
      <c r="I43" s="162">
        <f t="shared" si="0"/>
        <v>0</v>
      </c>
      <c r="J43" s="118" t="str">
        <f t="shared" si="1"/>
        <v/>
      </c>
      <c r="P43" s="127"/>
      <c r="R43" s="120"/>
      <c r="S43" s="120"/>
    </row>
    <row r="44" spans="2:19" x14ac:dyDescent="0.25">
      <c r="B44" s="140" t="s">
        <v>180</v>
      </c>
      <c r="C44" s="61"/>
      <c r="D44" s="62"/>
      <c r="E44" s="63"/>
      <c r="F44" s="64"/>
      <c r="G44" s="268"/>
      <c r="H44" s="79"/>
      <c r="I44" s="162">
        <f t="shared" si="0"/>
        <v>0</v>
      </c>
      <c r="J44" s="118" t="str">
        <f t="shared" si="1"/>
        <v/>
      </c>
      <c r="P44" s="127"/>
      <c r="R44" s="120"/>
      <c r="S44" s="120"/>
    </row>
    <row r="45" spans="2:19" x14ac:dyDescent="0.25">
      <c r="B45" s="140" t="s">
        <v>181</v>
      </c>
      <c r="C45" s="61"/>
      <c r="D45" s="62"/>
      <c r="E45" s="63"/>
      <c r="F45" s="64"/>
      <c r="G45" s="268"/>
      <c r="H45" s="79"/>
      <c r="I45" s="162">
        <f t="shared" si="0"/>
        <v>0</v>
      </c>
      <c r="J45" s="118" t="str">
        <f t="shared" si="1"/>
        <v/>
      </c>
      <c r="P45" s="127"/>
      <c r="R45" s="120"/>
      <c r="S45" s="120"/>
    </row>
    <row r="46" spans="2:19" x14ac:dyDescent="0.25">
      <c r="B46" s="140" t="s">
        <v>182</v>
      </c>
      <c r="C46" s="61"/>
      <c r="D46" s="62"/>
      <c r="E46" s="63"/>
      <c r="F46" s="64"/>
      <c r="G46" s="268"/>
      <c r="H46" s="79"/>
      <c r="I46" s="162">
        <f t="shared" si="0"/>
        <v>0</v>
      </c>
      <c r="J46" s="118" t="str">
        <f t="shared" si="1"/>
        <v/>
      </c>
      <c r="P46" s="127"/>
      <c r="R46" s="120"/>
      <c r="S46" s="120"/>
    </row>
    <row r="47" spans="2:19" x14ac:dyDescent="0.25">
      <c r="B47" s="140" t="s">
        <v>183</v>
      </c>
      <c r="C47" s="61"/>
      <c r="D47" s="62"/>
      <c r="E47" s="63"/>
      <c r="F47" s="64"/>
      <c r="G47" s="268"/>
      <c r="H47" s="79"/>
      <c r="I47" s="162">
        <f t="shared" si="0"/>
        <v>0</v>
      </c>
      <c r="J47" s="118" t="str">
        <f t="shared" si="1"/>
        <v/>
      </c>
      <c r="P47" s="127"/>
      <c r="R47" s="120"/>
      <c r="S47" s="120"/>
    </row>
    <row r="48" spans="2:19" x14ac:dyDescent="0.25">
      <c r="B48" s="140" t="s">
        <v>184</v>
      </c>
      <c r="C48" s="61"/>
      <c r="D48" s="62"/>
      <c r="E48" s="63"/>
      <c r="F48" s="64"/>
      <c r="G48" s="268"/>
      <c r="H48" s="79"/>
      <c r="I48" s="162">
        <f t="shared" si="0"/>
        <v>0</v>
      </c>
      <c r="J48" s="118" t="str">
        <f t="shared" si="1"/>
        <v/>
      </c>
      <c r="P48" s="127"/>
      <c r="R48" s="120"/>
      <c r="S48" s="120"/>
    </row>
    <row r="49" spans="2:19" x14ac:dyDescent="0.25">
      <c r="B49" s="140" t="s">
        <v>185</v>
      </c>
      <c r="C49" s="61"/>
      <c r="D49" s="62"/>
      <c r="E49" s="63"/>
      <c r="F49" s="64"/>
      <c r="G49" s="268"/>
      <c r="H49" s="79"/>
      <c r="I49" s="162">
        <f t="shared" si="0"/>
        <v>0</v>
      </c>
      <c r="J49" s="118" t="str">
        <f t="shared" si="1"/>
        <v/>
      </c>
      <c r="P49" s="127"/>
      <c r="R49" s="120"/>
      <c r="S49" s="120"/>
    </row>
    <row r="50" spans="2:19" x14ac:dyDescent="0.25">
      <c r="B50" s="140" t="s">
        <v>186</v>
      </c>
      <c r="C50" s="61"/>
      <c r="D50" s="62"/>
      <c r="E50" s="63"/>
      <c r="F50" s="64"/>
      <c r="G50" s="268"/>
      <c r="H50" s="79"/>
      <c r="I50" s="162">
        <f t="shared" si="0"/>
        <v>0</v>
      </c>
      <c r="J50" s="118" t="str">
        <f t="shared" si="1"/>
        <v/>
      </c>
      <c r="P50" s="127"/>
      <c r="R50" s="120"/>
      <c r="S50" s="120"/>
    </row>
    <row r="51" spans="2:19" x14ac:dyDescent="0.25">
      <c r="B51" s="140" t="s">
        <v>187</v>
      </c>
      <c r="C51" s="61"/>
      <c r="D51" s="62"/>
      <c r="E51" s="63"/>
      <c r="F51" s="64"/>
      <c r="G51" s="268"/>
      <c r="H51" s="79"/>
      <c r="I51" s="162">
        <f t="shared" si="0"/>
        <v>0</v>
      </c>
      <c r="J51" s="118" t="str">
        <f t="shared" si="1"/>
        <v/>
      </c>
      <c r="P51" s="127"/>
      <c r="R51" s="120"/>
      <c r="S51" s="120"/>
    </row>
    <row r="52" spans="2:19" x14ac:dyDescent="0.25">
      <c r="B52" s="140" t="s">
        <v>188</v>
      </c>
      <c r="C52" s="61"/>
      <c r="D52" s="62"/>
      <c r="E52" s="63"/>
      <c r="F52" s="64"/>
      <c r="G52" s="268"/>
      <c r="H52" s="79"/>
      <c r="I52" s="162">
        <f t="shared" si="0"/>
        <v>0</v>
      </c>
      <c r="J52" s="118" t="str">
        <f t="shared" si="1"/>
        <v/>
      </c>
      <c r="P52" s="127"/>
      <c r="R52" s="120"/>
      <c r="S52" s="120"/>
    </row>
    <row r="53" spans="2:19" x14ac:dyDescent="0.25">
      <c r="B53" s="140" t="s">
        <v>189</v>
      </c>
      <c r="C53" s="61"/>
      <c r="D53" s="62"/>
      <c r="E53" s="63"/>
      <c r="F53" s="64"/>
      <c r="G53" s="268"/>
      <c r="H53" s="79"/>
      <c r="I53" s="162">
        <f t="shared" si="0"/>
        <v>0</v>
      </c>
      <c r="J53" s="118" t="str">
        <f t="shared" si="1"/>
        <v/>
      </c>
      <c r="P53" s="127"/>
      <c r="R53" s="120"/>
      <c r="S53" s="120"/>
    </row>
    <row r="54" spans="2:19" x14ac:dyDescent="0.25">
      <c r="B54" s="140" t="s">
        <v>190</v>
      </c>
      <c r="C54" s="61"/>
      <c r="D54" s="62"/>
      <c r="E54" s="63"/>
      <c r="F54" s="64"/>
      <c r="G54" s="268"/>
      <c r="H54" s="79"/>
      <c r="I54" s="162">
        <f t="shared" si="0"/>
        <v>0</v>
      </c>
      <c r="J54" s="118" t="str">
        <f t="shared" si="1"/>
        <v/>
      </c>
      <c r="P54" s="127"/>
      <c r="R54" s="120"/>
      <c r="S54" s="120"/>
    </row>
    <row r="55" spans="2:19" x14ac:dyDescent="0.25">
      <c r="B55" s="140" t="s">
        <v>191</v>
      </c>
      <c r="C55" s="61"/>
      <c r="D55" s="62"/>
      <c r="E55" s="63"/>
      <c r="F55" s="64"/>
      <c r="G55" s="268"/>
      <c r="H55" s="79"/>
      <c r="I55" s="162">
        <f t="shared" si="0"/>
        <v>0</v>
      </c>
      <c r="J55" s="118" t="str">
        <f t="shared" si="1"/>
        <v/>
      </c>
      <c r="P55" s="127"/>
      <c r="R55" s="120"/>
      <c r="S55" s="120"/>
    </row>
    <row r="56" spans="2:19" x14ac:dyDescent="0.25">
      <c r="B56" s="140" t="s">
        <v>192</v>
      </c>
      <c r="C56" s="61"/>
      <c r="D56" s="62"/>
      <c r="E56" s="63"/>
      <c r="F56" s="64"/>
      <c r="G56" s="268"/>
      <c r="H56" s="79"/>
      <c r="I56" s="162">
        <f t="shared" si="0"/>
        <v>0</v>
      </c>
      <c r="J56" s="118" t="str">
        <f t="shared" si="1"/>
        <v/>
      </c>
      <c r="P56" s="127"/>
      <c r="R56" s="120"/>
      <c r="S56" s="120"/>
    </row>
    <row r="57" spans="2:19" x14ac:dyDescent="0.25">
      <c r="B57" s="140" t="s">
        <v>193</v>
      </c>
      <c r="C57" s="61"/>
      <c r="D57" s="62"/>
      <c r="E57" s="63"/>
      <c r="F57" s="64"/>
      <c r="G57" s="268"/>
      <c r="H57" s="79"/>
      <c r="I57" s="162">
        <f t="shared" si="0"/>
        <v>0</v>
      </c>
      <c r="J57" s="118" t="str">
        <f t="shared" si="1"/>
        <v/>
      </c>
      <c r="P57" s="127"/>
      <c r="R57" s="120"/>
      <c r="S57" s="120"/>
    </row>
    <row r="58" spans="2:19" x14ac:dyDescent="0.25">
      <c r="B58" s="140" t="s">
        <v>194</v>
      </c>
      <c r="C58" s="61"/>
      <c r="D58" s="62"/>
      <c r="E58" s="63"/>
      <c r="F58" s="64"/>
      <c r="G58" s="268"/>
      <c r="H58" s="79"/>
      <c r="I58" s="162">
        <f t="shared" si="0"/>
        <v>0</v>
      </c>
      <c r="J58" s="118" t="str">
        <f t="shared" si="1"/>
        <v/>
      </c>
      <c r="P58" s="127"/>
      <c r="R58" s="120"/>
      <c r="S58" s="120"/>
    </row>
    <row r="59" spans="2:19" x14ac:dyDescent="0.25">
      <c r="B59" s="140" t="s">
        <v>195</v>
      </c>
      <c r="C59" s="61"/>
      <c r="D59" s="62"/>
      <c r="E59" s="63"/>
      <c r="F59" s="64"/>
      <c r="G59" s="268"/>
      <c r="H59" s="79"/>
      <c r="I59" s="162">
        <f t="shared" si="0"/>
        <v>0</v>
      </c>
      <c r="J59" s="118" t="str">
        <f t="shared" si="1"/>
        <v/>
      </c>
      <c r="P59" s="127"/>
      <c r="R59" s="120"/>
      <c r="S59" s="120"/>
    </row>
    <row r="60" spans="2:19" x14ac:dyDescent="0.25">
      <c r="B60" s="140" t="s">
        <v>196</v>
      </c>
      <c r="C60" s="61"/>
      <c r="D60" s="62"/>
      <c r="E60" s="63"/>
      <c r="F60" s="64"/>
      <c r="G60" s="268"/>
      <c r="H60" s="79"/>
      <c r="I60" s="162">
        <f t="shared" si="0"/>
        <v>0</v>
      </c>
      <c r="J60" s="118" t="str">
        <f t="shared" si="1"/>
        <v/>
      </c>
      <c r="P60" s="127"/>
      <c r="S60" s="120"/>
    </row>
    <row r="61" spans="2:19" x14ac:dyDescent="0.25">
      <c r="B61" s="140" t="s">
        <v>197</v>
      </c>
      <c r="C61" s="61"/>
      <c r="D61" s="62"/>
      <c r="E61" s="63"/>
      <c r="F61" s="64"/>
      <c r="G61" s="268"/>
      <c r="H61" s="79"/>
      <c r="I61" s="162">
        <f t="shared" si="0"/>
        <v>0</v>
      </c>
      <c r="J61" s="118" t="str">
        <f t="shared" si="1"/>
        <v/>
      </c>
      <c r="P61" s="127"/>
      <c r="S61" s="120"/>
    </row>
    <row r="62" spans="2:19" x14ac:dyDescent="0.25">
      <c r="B62" s="140" t="s">
        <v>198</v>
      </c>
      <c r="C62" s="61"/>
      <c r="D62" s="62"/>
      <c r="E62" s="63"/>
      <c r="F62" s="64"/>
      <c r="G62" s="268"/>
      <c r="H62" s="79"/>
      <c r="I62" s="162">
        <f t="shared" si="0"/>
        <v>0</v>
      </c>
      <c r="J62" s="118" t="str">
        <f t="shared" si="1"/>
        <v/>
      </c>
      <c r="P62" s="127"/>
      <c r="S62" s="120"/>
    </row>
    <row r="63" spans="2:19" x14ac:dyDescent="0.25">
      <c r="B63" s="140" t="s">
        <v>199</v>
      </c>
      <c r="C63" s="61"/>
      <c r="D63" s="62"/>
      <c r="E63" s="63"/>
      <c r="F63" s="64"/>
      <c r="G63" s="268"/>
      <c r="H63" s="79"/>
      <c r="I63" s="162">
        <f t="shared" si="0"/>
        <v>0</v>
      </c>
      <c r="J63" s="118" t="str">
        <f t="shared" si="1"/>
        <v/>
      </c>
      <c r="P63" s="127"/>
      <c r="S63" s="120"/>
    </row>
    <row r="64" spans="2:19" ht="15" customHeight="1" x14ac:dyDescent="0.25">
      <c r="B64" s="140" t="s">
        <v>200</v>
      </c>
      <c r="C64" s="61"/>
      <c r="D64" s="62"/>
      <c r="E64" s="63"/>
      <c r="F64" s="64"/>
      <c r="G64" s="268"/>
      <c r="H64" s="79"/>
      <c r="I64" s="162">
        <f t="shared" si="0"/>
        <v>0</v>
      </c>
      <c r="J64" s="118" t="str">
        <f t="shared" si="1"/>
        <v/>
      </c>
      <c r="P64" s="127"/>
      <c r="R64" s="123"/>
      <c r="S64" s="120"/>
    </row>
    <row r="65" spans="2:19" ht="15" customHeight="1" x14ac:dyDescent="0.25">
      <c r="B65" s="140" t="s">
        <v>201</v>
      </c>
      <c r="C65" s="61"/>
      <c r="D65" s="62"/>
      <c r="E65" s="63"/>
      <c r="F65" s="64"/>
      <c r="G65" s="268"/>
      <c r="H65" s="79"/>
      <c r="I65" s="162">
        <f t="shared" si="0"/>
        <v>0</v>
      </c>
      <c r="J65" s="118" t="str">
        <f t="shared" si="1"/>
        <v/>
      </c>
      <c r="P65" s="127"/>
      <c r="R65" s="123"/>
      <c r="S65" s="120"/>
    </row>
    <row r="66" spans="2:19" x14ac:dyDescent="0.25">
      <c r="B66" s="140" t="s">
        <v>202</v>
      </c>
      <c r="C66" s="61"/>
      <c r="D66" s="62"/>
      <c r="E66" s="63"/>
      <c r="F66" s="64"/>
      <c r="G66" s="268"/>
      <c r="H66" s="79"/>
      <c r="I66" s="162">
        <f t="shared" si="0"/>
        <v>0</v>
      </c>
      <c r="J66" s="118" t="str">
        <f t="shared" si="1"/>
        <v/>
      </c>
      <c r="P66" s="127"/>
      <c r="R66" s="141"/>
      <c r="S66" s="120"/>
    </row>
    <row r="67" spans="2:19" x14ac:dyDescent="0.25">
      <c r="B67" s="140" t="s">
        <v>203</v>
      </c>
      <c r="C67" s="61"/>
      <c r="D67" s="62"/>
      <c r="E67" s="63"/>
      <c r="F67" s="64"/>
      <c r="G67" s="268"/>
      <c r="H67" s="79"/>
      <c r="I67" s="162">
        <f t="shared" si="0"/>
        <v>0</v>
      </c>
      <c r="J67" s="118" t="str">
        <f t="shared" si="1"/>
        <v/>
      </c>
      <c r="P67" s="127"/>
      <c r="R67" s="141"/>
      <c r="S67" s="120"/>
    </row>
    <row r="68" spans="2:19" x14ac:dyDescent="0.25">
      <c r="B68" s="140" t="s">
        <v>204</v>
      </c>
      <c r="C68" s="61"/>
      <c r="D68" s="62"/>
      <c r="E68" s="63"/>
      <c r="F68" s="64"/>
      <c r="G68" s="268"/>
      <c r="H68" s="79"/>
      <c r="I68" s="162">
        <f t="shared" si="0"/>
        <v>0</v>
      </c>
      <c r="J68" s="118" t="str">
        <f t="shared" si="1"/>
        <v/>
      </c>
      <c r="P68" s="127"/>
      <c r="R68" s="142"/>
      <c r="S68" s="120"/>
    </row>
    <row r="69" spans="2:19" x14ac:dyDescent="0.25">
      <c r="B69" s="140" t="s">
        <v>205</v>
      </c>
      <c r="C69" s="61"/>
      <c r="D69" s="62"/>
      <c r="E69" s="63"/>
      <c r="F69" s="64"/>
      <c r="G69" s="268"/>
      <c r="H69" s="79"/>
      <c r="I69" s="162">
        <f t="shared" si="0"/>
        <v>0</v>
      </c>
      <c r="J69" s="118" t="str">
        <f t="shared" si="1"/>
        <v/>
      </c>
      <c r="P69" s="127"/>
      <c r="R69" s="120"/>
      <c r="S69" s="120"/>
    </row>
    <row r="70" spans="2:19" x14ac:dyDescent="0.25">
      <c r="B70" s="140" t="s">
        <v>206</v>
      </c>
      <c r="C70" s="61"/>
      <c r="D70" s="62"/>
      <c r="E70" s="63"/>
      <c r="F70" s="64"/>
      <c r="G70" s="268"/>
      <c r="H70" s="79"/>
      <c r="I70" s="162">
        <f t="shared" si="0"/>
        <v>0</v>
      </c>
      <c r="J70" s="118" t="str">
        <f t="shared" si="1"/>
        <v/>
      </c>
      <c r="P70" s="127"/>
      <c r="R70" s="120"/>
      <c r="S70" s="120"/>
    </row>
    <row r="71" spans="2:19" x14ac:dyDescent="0.25">
      <c r="B71" s="140" t="s">
        <v>207</v>
      </c>
      <c r="C71" s="61"/>
      <c r="D71" s="62"/>
      <c r="E71" s="63"/>
      <c r="F71" s="64"/>
      <c r="G71" s="268"/>
      <c r="H71" s="79"/>
      <c r="I71" s="162">
        <f t="shared" si="0"/>
        <v>0</v>
      </c>
      <c r="J71" s="118" t="str">
        <f t="shared" si="1"/>
        <v/>
      </c>
      <c r="P71" s="127"/>
      <c r="R71" s="120"/>
    </row>
    <row r="72" spans="2:19" x14ac:dyDescent="0.25">
      <c r="B72" s="140" t="s">
        <v>208</v>
      </c>
      <c r="C72" s="61"/>
      <c r="D72" s="62"/>
      <c r="E72" s="63"/>
      <c r="F72" s="64"/>
      <c r="G72" s="268"/>
      <c r="H72" s="79"/>
      <c r="I72" s="162">
        <f t="shared" si="0"/>
        <v>0</v>
      </c>
      <c r="J72" s="118" t="str">
        <f t="shared" si="1"/>
        <v/>
      </c>
      <c r="P72" s="127"/>
      <c r="R72" s="120"/>
      <c r="S72" s="145"/>
    </row>
    <row r="73" spans="2:19" x14ac:dyDescent="0.25">
      <c r="B73" s="140" t="s">
        <v>209</v>
      </c>
      <c r="C73" s="61"/>
      <c r="D73" s="62"/>
      <c r="E73" s="63"/>
      <c r="F73" s="64"/>
      <c r="G73" s="268"/>
      <c r="H73" s="79"/>
      <c r="I73" s="162">
        <f t="shared" si="0"/>
        <v>0</v>
      </c>
      <c r="J73" s="118" t="str">
        <f t="shared" si="1"/>
        <v/>
      </c>
      <c r="P73" s="127"/>
      <c r="R73" s="120"/>
      <c r="S73" s="146"/>
    </row>
    <row r="74" spans="2:19" x14ac:dyDescent="0.25">
      <c r="B74" s="140" t="s">
        <v>210</v>
      </c>
      <c r="C74" s="61"/>
      <c r="D74" s="62"/>
      <c r="E74" s="63"/>
      <c r="F74" s="64"/>
      <c r="G74" s="268"/>
      <c r="H74" s="79"/>
      <c r="I74" s="162">
        <f t="shared" ref="I74:I109" si="2">H74*G74</f>
        <v>0</v>
      </c>
      <c r="J74" s="118" t="str">
        <f t="shared" ref="J74:J109" si="3">IF(AND($C74&lt;&gt;"",OR(LEN(TRIM($D74))=0,LEN(TRIM($E74))=0,LEN(TRIM($F74))=0,LEN(TRIM($H74))=0,LEN(TRIM($G74))=0)),"  Blank field(s) detected!","")</f>
        <v/>
      </c>
      <c r="P74" s="127"/>
      <c r="R74" s="120"/>
      <c r="S74" s="146"/>
    </row>
    <row r="75" spans="2:19" x14ac:dyDescent="0.25">
      <c r="B75" s="140" t="s">
        <v>211</v>
      </c>
      <c r="C75" s="61"/>
      <c r="D75" s="62"/>
      <c r="E75" s="63"/>
      <c r="F75" s="64"/>
      <c r="G75" s="268"/>
      <c r="H75" s="79"/>
      <c r="I75" s="162">
        <f t="shared" si="2"/>
        <v>0</v>
      </c>
      <c r="J75" s="118" t="str">
        <f t="shared" si="3"/>
        <v/>
      </c>
      <c r="P75" s="127"/>
      <c r="R75" s="120"/>
      <c r="S75" s="146"/>
    </row>
    <row r="76" spans="2:19" x14ac:dyDescent="0.25">
      <c r="B76" s="140" t="s">
        <v>212</v>
      </c>
      <c r="C76" s="61"/>
      <c r="D76" s="62"/>
      <c r="E76" s="63"/>
      <c r="F76" s="64"/>
      <c r="G76" s="268"/>
      <c r="H76" s="79"/>
      <c r="I76" s="162">
        <f t="shared" si="2"/>
        <v>0</v>
      </c>
      <c r="J76" s="118" t="str">
        <f t="shared" si="3"/>
        <v/>
      </c>
      <c r="P76" s="127"/>
      <c r="R76" s="120"/>
    </row>
    <row r="77" spans="2:19" ht="18.75" customHeight="1" x14ac:dyDescent="0.25">
      <c r="B77" s="140" t="s">
        <v>213</v>
      </c>
      <c r="C77" s="61"/>
      <c r="D77" s="62"/>
      <c r="E77" s="63"/>
      <c r="F77" s="64"/>
      <c r="G77" s="268"/>
      <c r="H77" s="79"/>
      <c r="I77" s="162">
        <f t="shared" si="2"/>
        <v>0</v>
      </c>
      <c r="J77" s="118" t="str">
        <f t="shared" si="3"/>
        <v/>
      </c>
      <c r="P77" s="127"/>
      <c r="R77" s="120"/>
    </row>
    <row r="78" spans="2:19" ht="12.75" customHeight="1" x14ac:dyDescent="0.25">
      <c r="B78" s="140" t="s">
        <v>214</v>
      </c>
      <c r="C78" s="61"/>
      <c r="D78" s="62"/>
      <c r="E78" s="63"/>
      <c r="F78" s="64"/>
      <c r="G78" s="268"/>
      <c r="H78" s="79"/>
      <c r="I78" s="162">
        <f t="shared" si="2"/>
        <v>0</v>
      </c>
      <c r="J78" s="118" t="str">
        <f t="shared" si="3"/>
        <v/>
      </c>
      <c r="P78" s="127"/>
      <c r="R78" s="120"/>
    </row>
    <row r="79" spans="2:19" x14ac:dyDescent="0.25">
      <c r="B79" s="140" t="s">
        <v>215</v>
      </c>
      <c r="C79" s="61"/>
      <c r="D79" s="62"/>
      <c r="E79" s="63"/>
      <c r="F79" s="64"/>
      <c r="G79" s="268"/>
      <c r="H79" s="79"/>
      <c r="I79" s="162">
        <f t="shared" si="2"/>
        <v>0</v>
      </c>
      <c r="J79" s="118" t="str">
        <f t="shared" si="3"/>
        <v/>
      </c>
      <c r="P79" s="127"/>
      <c r="R79" s="120"/>
    </row>
    <row r="80" spans="2:19" x14ac:dyDescent="0.25">
      <c r="B80" s="140" t="s">
        <v>216</v>
      </c>
      <c r="C80" s="61"/>
      <c r="D80" s="62"/>
      <c r="E80" s="63"/>
      <c r="F80" s="64"/>
      <c r="G80" s="268"/>
      <c r="H80" s="79"/>
      <c r="I80" s="162">
        <f t="shared" si="2"/>
        <v>0</v>
      </c>
      <c r="J80" s="118" t="str">
        <f t="shared" si="3"/>
        <v/>
      </c>
      <c r="P80" s="127"/>
      <c r="R80" s="120"/>
    </row>
    <row r="81" spans="1:19" x14ac:dyDescent="0.25">
      <c r="B81" s="140" t="s">
        <v>217</v>
      </c>
      <c r="C81" s="61"/>
      <c r="D81" s="62"/>
      <c r="E81" s="63"/>
      <c r="F81" s="64"/>
      <c r="G81" s="268"/>
      <c r="H81" s="79"/>
      <c r="I81" s="162">
        <f t="shared" si="2"/>
        <v>0</v>
      </c>
      <c r="J81" s="118" t="str">
        <f t="shared" si="3"/>
        <v/>
      </c>
      <c r="P81" s="127"/>
      <c r="R81" s="120"/>
    </row>
    <row r="82" spans="1:19" x14ac:dyDescent="0.25">
      <c r="B82" s="140" t="s">
        <v>218</v>
      </c>
      <c r="C82" s="61"/>
      <c r="D82" s="62"/>
      <c r="E82" s="63"/>
      <c r="F82" s="64"/>
      <c r="G82" s="268"/>
      <c r="H82" s="79"/>
      <c r="I82" s="162">
        <f t="shared" si="2"/>
        <v>0</v>
      </c>
      <c r="J82" s="118" t="str">
        <f t="shared" si="3"/>
        <v/>
      </c>
      <c r="P82" s="127"/>
      <c r="R82" s="120"/>
    </row>
    <row r="83" spans="1:19" x14ac:dyDescent="0.25">
      <c r="B83" s="140" t="s">
        <v>219</v>
      </c>
      <c r="C83" s="61"/>
      <c r="D83" s="62"/>
      <c r="E83" s="63"/>
      <c r="F83" s="64"/>
      <c r="G83" s="268"/>
      <c r="H83" s="79"/>
      <c r="I83" s="162">
        <f t="shared" si="2"/>
        <v>0</v>
      </c>
      <c r="J83" s="118" t="str">
        <f t="shared" si="3"/>
        <v/>
      </c>
      <c r="P83" s="127"/>
      <c r="R83" s="120"/>
    </row>
    <row r="84" spans="1:19" s="123" customFormat="1" ht="15" customHeight="1" x14ac:dyDescent="0.25">
      <c r="A84" s="35"/>
      <c r="B84" s="140" t="s">
        <v>220</v>
      </c>
      <c r="C84" s="61"/>
      <c r="D84" s="62"/>
      <c r="E84" s="63"/>
      <c r="F84" s="64"/>
      <c r="G84" s="268"/>
      <c r="H84" s="79"/>
      <c r="I84" s="162">
        <f t="shared" si="2"/>
        <v>0</v>
      </c>
      <c r="J84" s="118" t="str">
        <f t="shared" si="3"/>
        <v/>
      </c>
      <c r="K84" s="96"/>
      <c r="L84" s="96"/>
      <c r="M84" s="96"/>
      <c r="N84" s="35"/>
      <c r="O84" s="26"/>
      <c r="P84" s="127"/>
      <c r="Q84" s="35"/>
      <c r="R84" s="120"/>
      <c r="S84" s="35"/>
    </row>
    <row r="85" spans="1:19" s="141" customFormat="1" ht="15" customHeight="1" x14ac:dyDescent="0.25">
      <c r="A85" s="35"/>
      <c r="B85" s="140" t="s">
        <v>221</v>
      </c>
      <c r="C85" s="61"/>
      <c r="D85" s="62"/>
      <c r="E85" s="63"/>
      <c r="F85" s="64"/>
      <c r="G85" s="268"/>
      <c r="H85" s="79"/>
      <c r="I85" s="162">
        <f t="shared" si="2"/>
        <v>0</v>
      </c>
      <c r="J85" s="118" t="str">
        <f t="shared" si="3"/>
        <v/>
      </c>
      <c r="K85" s="96"/>
      <c r="L85" s="96"/>
      <c r="M85" s="96"/>
      <c r="N85" s="35"/>
      <c r="O85" s="26"/>
      <c r="P85" s="127"/>
      <c r="Q85" s="35"/>
      <c r="R85" s="120"/>
      <c r="S85" s="35"/>
    </row>
    <row r="86" spans="1:19" s="141" customFormat="1" ht="15" customHeight="1" x14ac:dyDescent="0.25">
      <c r="A86" s="35"/>
      <c r="B86" s="140" t="s">
        <v>222</v>
      </c>
      <c r="C86" s="61"/>
      <c r="D86" s="62"/>
      <c r="E86" s="63"/>
      <c r="F86" s="64"/>
      <c r="G86" s="268"/>
      <c r="H86" s="79"/>
      <c r="I86" s="162">
        <f t="shared" si="2"/>
        <v>0</v>
      </c>
      <c r="J86" s="118" t="str">
        <f t="shared" si="3"/>
        <v/>
      </c>
      <c r="K86" s="96"/>
      <c r="L86" s="96"/>
      <c r="M86" s="96"/>
      <c r="N86" s="35"/>
      <c r="O86" s="26"/>
      <c r="P86" s="127"/>
      <c r="Q86" s="35"/>
      <c r="R86" s="120"/>
      <c r="S86" s="35"/>
    </row>
    <row r="87" spans="1:19" s="141" customFormat="1" ht="15" customHeight="1" x14ac:dyDescent="0.25">
      <c r="A87" s="35"/>
      <c r="B87" s="140" t="s">
        <v>223</v>
      </c>
      <c r="C87" s="61"/>
      <c r="D87" s="62"/>
      <c r="E87" s="63"/>
      <c r="F87" s="64"/>
      <c r="G87" s="268"/>
      <c r="H87" s="79"/>
      <c r="I87" s="162">
        <f t="shared" si="2"/>
        <v>0</v>
      </c>
      <c r="J87" s="118" t="str">
        <f t="shared" si="3"/>
        <v/>
      </c>
      <c r="K87" s="96"/>
      <c r="L87" s="96"/>
      <c r="M87" s="96"/>
      <c r="N87" s="35"/>
      <c r="O87" s="26"/>
      <c r="P87" s="127"/>
      <c r="Q87" s="35"/>
      <c r="R87" s="120"/>
      <c r="S87" s="35"/>
    </row>
    <row r="88" spans="1:19" s="142" customFormat="1" x14ac:dyDescent="0.25">
      <c r="A88" s="35"/>
      <c r="B88" s="140" t="s">
        <v>224</v>
      </c>
      <c r="C88" s="61"/>
      <c r="D88" s="62"/>
      <c r="E88" s="63"/>
      <c r="F88" s="64"/>
      <c r="G88" s="268"/>
      <c r="H88" s="79"/>
      <c r="I88" s="162">
        <f t="shared" si="2"/>
        <v>0</v>
      </c>
      <c r="J88" s="118" t="str">
        <f t="shared" si="3"/>
        <v/>
      </c>
      <c r="K88" s="96"/>
      <c r="L88" s="96"/>
      <c r="M88" s="96"/>
      <c r="N88" s="35"/>
      <c r="O88" s="26"/>
      <c r="P88" s="127"/>
      <c r="Q88" s="35"/>
      <c r="R88" s="120"/>
      <c r="S88" s="35"/>
    </row>
    <row r="89" spans="1:19" s="120" customFormat="1" x14ac:dyDescent="0.25">
      <c r="A89" s="35"/>
      <c r="B89" s="140" t="s">
        <v>225</v>
      </c>
      <c r="C89" s="61"/>
      <c r="D89" s="62"/>
      <c r="E89" s="63"/>
      <c r="F89" s="64"/>
      <c r="G89" s="268"/>
      <c r="H89" s="79"/>
      <c r="I89" s="162">
        <f t="shared" si="2"/>
        <v>0</v>
      </c>
      <c r="J89" s="118" t="str">
        <f t="shared" si="3"/>
        <v/>
      </c>
      <c r="K89" s="96"/>
      <c r="L89" s="96"/>
      <c r="M89" s="96"/>
      <c r="N89" s="35"/>
      <c r="O89" s="26"/>
      <c r="P89" s="127"/>
      <c r="Q89" s="35"/>
      <c r="S89" s="35"/>
    </row>
    <row r="90" spans="1:19" s="120" customFormat="1" x14ac:dyDescent="0.25">
      <c r="A90" s="35"/>
      <c r="B90" s="140" t="s">
        <v>226</v>
      </c>
      <c r="C90" s="61"/>
      <c r="D90" s="62"/>
      <c r="E90" s="63"/>
      <c r="F90" s="64"/>
      <c r="G90" s="268"/>
      <c r="H90" s="79"/>
      <c r="I90" s="162">
        <f t="shared" si="2"/>
        <v>0</v>
      </c>
      <c r="J90" s="118" t="str">
        <f t="shared" si="3"/>
        <v/>
      </c>
      <c r="K90" s="96"/>
      <c r="L90" s="96"/>
      <c r="M90" s="96"/>
      <c r="N90" s="35"/>
      <c r="O90" s="26"/>
      <c r="P90" s="127"/>
      <c r="Q90" s="35"/>
      <c r="S90" s="35"/>
    </row>
    <row r="91" spans="1:19" s="120" customFormat="1" x14ac:dyDescent="0.25">
      <c r="A91" s="35"/>
      <c r="B91" s="140" t="s">
        <v>227</v>
      </c>
      <c r="C91" s="61"/>
      <c r="D91" s="62"/>
      <c r="E91" s="63"/>
      <c r="F91" s="64"/>
      <c r="G91" s="268"/>
      <c r="H91" s="79"/>
      <c r="I91" s="162">
        <f t="shared" si="2"/>
        <v>0</v>
      </c>
      <c r="J91" s="118" t="str">
        <f t="shared" si="3"/>
        <v/>
      </c>
      <c r="K91" s="96"/>
      <c r="L91" s="96"/>
      <c r="M91" s="96"/>
      <c r="N91" s="35"/>
      <c r="O91" s="26"/>
      <c r="P91" s="127"/>
      <c r="Q91" s="35"/>
      <c r="S91" s="35"/>
    </row>
    <row r="92" spans="1:19" s="120" customFormat="1" x14ac:dyDescent="0.25">
      <c r="A92" s="35"/>
      <c r="B92" s="140" t="s">
        <v>228</v>
      </c>
      <c r="C92" s="61"/>
      <c r="D92" s="62"/>
      <c r="E92" s="63"/>
      <c r="F92" s="64"/>
      <c r="G92" s="268"/>
      <c r="H92" s="79"/>
      <c r="I92" s="162">
        <f t="shared" si="2"/>
        <v>0</v>
      </c>
      <c r="J92" s="118" t="str">
        <f t="shared" si="3"/>
        <v/>
      </c>
      <c r="K92" s="96"/>
      <c r="L92" s="96"/>
      <c r="M92" s="96"/>
      <c r="N92" s="35"/>
      <c r="O92" s="26"/>
      <c r="P92" s="127"/>
      <c r="Q92" s="35"/>
      <c r="S92" s="35"/>
    </row>
    <row r="93" spans="1:19" s="120" customFormat="1" x14ac:dyDescent="0.25">
      <c r="A93" s="35"/>
      <c r="B93" s="140" t="s">
        <v>229</v>
      </c>
      <c r="C93" s="61"/>
      <c r="D93" s="62"/>
      <c r="E93" s="63"/>
      <c r="F93" s="64"/>
      <c r="G93" s="268"/>
      <c r="H93" s="79"/>
      <c r="I93" s="162">
        <f t="shared" si="2"/>
        <v>0</v>
      </c>
      <c r="J93" s="118" t="str">
        <f t="shared" si="3"/>
        <v/>
      </c>
      <c r="K93" s="96"/>
      <c r="L93" s="96"/>
      <c r="M93" s="96"/>
      <c r="N93" s="35"/>
      <c r="O93" s="26"/>
      <c r="P93" s="127"/>
      <c r="Q93" s="35"/>
      <c r="S93" s="35"/>
    </row>
    <row r="94" spans="1:19" s="120" customFormat="1" x14ac:dyDescent="0.25">
      <c r="A94" s="35"/>
      <c r="B94" s="140" t="s">
        <v>230</v>
      </c>
      <c r="C94" s="61"/>
      <c r="D94" s="62"/>
      <c r="E94" s="63"/>
      <c r="F94" s="64"/>
      <c r="G94" s="268"/>
      <c r="H94" s="79"/>
      <c r="I94" s="162">
        <f t="shared" si="2"/>
        <v>0</v>
      </c>
      <c r="J94" s="118" t="str">
        <f t="shared" si="3"/>
        <v/>
      </c>
      <c r="K94" s="96"/>
      <c r="L94" s="96"/>
      <c r="M94" s="96"/>
      <c r="N94" s="35"/>
      <c r="O94" s="26"/>
      <c r="P94" s="127"/>
      <c r="Q94" s="35"/>
      <c r="S94" s="35"/>
    </row>
    <row r="95" spans="1:19" s="120" customFormat="1" x14ac:dyDescent="0.25">
      <c r="A95" s="35"/>
      <c r="B95" s="140" t="s">
        <v>231</v>
      </c>
      <c r="C95" s="61"/>
      <c r="D95" s="62"/>
      <c r="E95" s="63"/>
      <c r="F95" s="64"/>
      <c r="G95" s="268"/>
      <c r="H95" s="79"/>
      <c r="I95" s="162">
        <f t="shared" si="2"/>
        <v>0</v>
      </c>
      <c r="J95" s="118" t="str">
        <f t="shared" si="3"/>
        <v/>
      </c>
      <c r="K95" s="96"/>
      <c r="L95" s="96"/>
      <c r="M95" s="96"/>
      <c r="N95" s="35"/>
      <c r="O95" s="26"/>
      <c r="P95" s="127"/>
      <c r="Q95" s="35"/>
      <c r="S95" s="35"/>
    </row>
    <row r="96" spans="1:19" s="120" customFormat="1" x14ac:dyDescent="0.25">
      <c r="A96" s="35"/>
      <c r="B96" s="140" t="s">
        <v>232</v>
      </c>
      <c r="C96" s="61"/>
      <c r="D96" s="62"/>
      <c r="E96" s="63"/>
      <c r="F96" s="64"/>
      <c r="G96" s="268"/>
      <c r="H96" s="79"/>
      <c r="I96" s="162">
        <f t="shared" si="2"/>
        <v>0</v>
      </c>
      <c r="J96" s="118" t="str">
        <f t="shared" si="3"/>
        <v/>
      </c>
      <c r="K96" s="96"/>
      <c r="L96" s="96"/>
      <c r="M96" s="96"/>
      <c r="N96" s="35"/>
      <c r="O96" s="26"/>
      <c r="P96" s="127"/>
      <c r="Q96" s="35"/>
      <c r="S96" s="35"/>
    </row>
    <row r="97" spans="1:19" s="120" customFormat="1" x14ac:dyDescent="0.25">
      <c r="A97" s="35"/>
      <c r="B97" s="140" t="s">
        <v>233</v>
      </c>
      <c r="C97" s="61"/>
      <c r="D97" s="62"/>
      <c r="E97" s="63"/>
      <c r="F97" s="64"/>
      <c r="G97" s="268"/>
      <c r="H97" s="79"/>
      <c r="I97" s="162">
        <f t="shared" si="2"/>
        <v>0</v>
      </c>
      <c r="J97" s="118" t="str">
        <f t="shared" si="3"/>
        <v/>
      </c>
      <c r="K97" s="96"/>
      <c r="L97" s="96"/>
      <c r="M97" s="96"/>
      <c r="N97" s="35"/>
      <c r="O97" s="26"/>
      <c r="P97" s="127"/>
      <c r="Q97" s="35"/>
      <c r="S97" s="35"/>
    </row>
    <row r="98" spans="1:19" s="120" customFormat="1" x14ac:dyDescent="0.25">
      <c r="A98" s="35"/>
      <c r="B98" s="140" t="s">
        <v>234</v>
      </c>
      <c r="C98" s="61"/>
      <c r="D98" s="62"/>
      <c r="E98" s="63"/>
      <c r="F98" s="64"/>
      <c r="G98" s="268"/>
      <c r="H98" s="79"/>
      <c r="I98" s="162">
        <f t="shared" si="2"/>
        <v>0</v>
      </c>
      <c r="J98" s="118" t="str">
        <f t="shared" si="3"/>
        <v/>
      </c>
      <c r="K98" s="96"/>
      <c r="L98" s="96"/>
      <c r="M98" s="96"/>
      <c r="N98" s="35"/>
      <c r="O98" s="26"/>
      <c r="P98" s="127"/>
      <c r="Q98" s="35"/>
      <c r="S98" s="35"/>
    </row>
    <row r="99" spans="1:19" s="120" customFormat="1" x14ac:dyDescent="0.25">
      <c r="A99" s="35"/>
      <c r="B99" s="140" t="s">
        <v>235</v>
      </c>
      <c r="C99" s="61"/>
      <c r="D99" s="62"/>
      <c r="E99" s="63"/>
      <c r="F99" s="64"/>
      <c r="G99" s="268"/>
      <c r="H99" s="79"/>
      <c r="I99" s="162">
        <f t="shared" si="2"/>
        <v>0</v>
      </c>
      <c r="J99" s="118" t="str">
        <f t="shared" si="3"/>
        <v/>
      </c>
      <c r="K99" s="96"/>
      <c r="L99" s="96"/>
      <c r="M99" s="96"/>
      <c r="N99" s="35"/>
      <c r="O99" s="26"/>
      <c r="P99" s="127"/>
      <c r="Q99" s="35"/>
      <c r="S99" s="35"/>
    </row>
    <row r="100" spans="1:19" s="120" customFormat="1" x14ac:dyDescent="0.25">
      <c r="A100" s="35"/>
      <c r="B100" s="140" t="s">
        <v>236</v>
      </c>
      <c r="C100" s="61"/>
      <c r="D100" s="62"/>
      <c r="E100" s="63"/>
      <c r="F100" s="64"/>
      <c r="G100" s="268"/>
      <c r="H100" s="79"/>
      <c r="I100" s="162">
        <f t="shared" si="2"/>
        <v>0</v>
      </c>
      <c r="J100" s="118" t="str">
        <f t="shared" si="3"/>
        <v/>
      </c>
      <c r="K100" s="96"/>
      <c r="L100" s="96"/>
      <c r="M100" s="96"/>
      <c r="N100" s="35"/>
      <c r="O100" s="26"/>
      <c r="P100" s="127"/>
      <c r="Q100" s="35"/>
      <c r="S100" s="35"/>
    </row>
    <row r="101" spans="1:19" s="120" customFormat="1" ht="15" customHeight="1" x14ac:dyDescent="0.25">
      <c r="A101" s="35"/>
      <c r="B101" s="140" t="s">
        <v>237</v>
      </c>
      <c r="C101" s="61"/>
      <c r="D101" s="62"/>
      <c r="E101" s="63"/>
      <c r="F101" s="64"/>
      <c r="G101" s="268"/>
      <c r="H101" s="79"/>
      <c r="I101" s="162">
        <f t="shared" si="2"/>
        <v>0</v>
      </c>
      <c r="J101" s="118" t="str">
        <f t="shared" si="3"/>
        <v/>
      </c>
      <c r="K101" s="96"/>
      <c r="L101" s="96"/>
      <c r="M101" s="96"/>
      <c r="N101" s="35"/>
      <c r="O101" s="26"/>
      <c r="P101" s="127"/>
      <c r="Q101" s="35"/>
      <c r="S101" s="35"/>
    </row>
    <row r="102" spans="1:19" s="120" customFormat="1" ht="15" customHeight="1" x14ac:dyDescent="0.25">
      <c r="A102" s="35"/>
      <c r="B102" s="140" t="s">
        <v>238</v>
      </c>
      <c r="C102" s="61"/>
      <c r="D102" s="62"/>
      <c r="E102" s="63"/>
      <c r="F102" s="64"/>
      <c r="G102" s="268"/>
      <c r="H102" s="79"/>
      <c r="I102" s="162">
        <f t="shared" si="2"/>
        <v>0</v>
      </c>
      <c r="J102" s="118" t="str">
        <f t="shared" si="3"/>
        <v/>
      </c>
      <c r="K102" s="96"/>
      <c r="L102" s="96"/>
      <c r="M102" s="96"/>
      <c r="N102" s="35"/>
      <c r="O102" s="26"/>
      <c r="P102" s="127"/>
      <c r="Q102" s="35"/>
      <c r="S102" s="35"/>
    </row>
    <row r="103" spans="1:19" s="120" customFormat="1" ht="15" customHeight="1" x14ac:dyDescent="0.25">
      <c r="A103" s="35"/>
      <c r="B103" s="140" t="s">
        <v>239</v>
      </c>
      <c r="C103" s="61"/>
      <c r="D103" s="62"/>
      <c r="E103" s="63"/>
      <c r="F103" s="64"/>
      <c r="G103" s="268"/>
      <c r="H103" s="79"/>
      <c r="I103" s="162">
        <f t="shared" si="2"/>
        <v>0</v>
      </c>
      <c r="J103" s="118" t="str">
        <f t="shared" si="3"/>
        <v/>
      </c>
      <c r="K103" s="96"/>
      <c r="L103" s="96"/>
      <c r="M103" s="96"/>
      <c r="N103" s="35"/>
      <c r="O103" s="26"/>
      <c r="P103" s="127"/>
      <c r="Q103" s="35"/>
      <c r="S103" s="35"/>
    </row>
    <row r="104" spans="1:19" s="120" customFormat="1" ht="15" customHeight="1" x14ac:dyDescent="0.25">
      <c r="A104" s="35"/>
      <c r="B104" s="140" t="s">
        <v>240</v>
      </c>
      <c r="C104" s="61"/>
      <c r="D104" s="62"/>
      <c r="E104" s="63"/>
      <c r="F104" s="64"/>
      <c r="G104" s="268"/>
      <c r="H104" s="79"/>
      <c r="I104" s="162">
        <f t="shared" si="2"/>
        <v>0</v>
      </c>
      <c r="J104" s="118" t="str">
        <f t="shared" si="3"/>
        <v/>
      </c>
      <c r="K104" s="96"/>
      <c r="L104" s="96"/>
      <c r="M104" s="96"/>
      <c r="N104" s="35"/>
      <c r="O104" s="26"/>
      <c r="P104" s="127"/>
      <c r="Q104" s="35"/>
      <c r="S104" s="35"/>
    </row>
    <row r="105" spans="1:19" s="120" customFormat="1" ht="15" customHeight="1" x14ac:dyDescent="0.25">
      <c r="A105" s="35"/>
      <c r="B105" s="140" t="s">
        <v>241</v>
      </c>
      <c r="C105" s="61"/>
      <c r="D105" s="62"/>
      <c r="E105" s="63"/>
      <c r="F105" s="64"/>
      <c r="G105" s="268"/>
      <c r="H105" s="79"/>
      <c r="I105" s="162">
        <f t="shared" si="2"/>
        <v>0</v>
      </c>
      <c r="J105" s="118" t="str">
        <f t="shared" si="3"/>
        <v/>
      </c>
      <c r="K105" s="96"/>
      <c r="L105" s="96"/>
      <c r="M105" s="96"/>
      <c r="N105" s="35"/>
      <c r="O105" s="26"/>
      <c r="P105" s="127"/>
      <c r="Q105" s="35"/>
      <c r="S105" s="35"/>
    </row>
    <row r="106" spans="1:19" s="120" customFormat="1" ht="15" customHeight="1" x14ac:dyDescent="0.25">
      <c r="A106" s="35"/>
      <c r="B106" s="140" t="s">
        <v>242</v>
      </c>
      <c r="C106" s="61"/>
      <c r="D106" s="62"/>
      <c r="E106" s="63"/>
      <c r="F106" s="64"/>
      <c r="G106" s="268"/>
      <c r="H106" s="79"/>
      <c r="I106" s="162">
        <f t="shared" si="2"/>
        <v>0</v>
      </c>
      <c r="J106" s="118" t="str">
        <f t="shared" si="3"/>
        <v/>
      </c>
      <c r="K106" s="96"/>
      <c r="L106" s="96"/>
      <c r="M106" s="96"/>
      <c r="N106" s="35"/>
      <c r="O106" s="26"/>
      <c r="P106" s="127"/>
      <c r="Q106" s="35"/>
      <c r="S106" s="35"/>
    </row>
    <row r="107" spans="1:19" s="120" customFormat="1" ht="15" customHeight="1" x14ac:dyDescent="0.25">
      <c r="A107" s="35"/>
      <c r="B107" s="140" t="s">
        <v>243</v>
      </c>
      <c r="C107" s="61"/>
      <c r="D107" s="62"/>
      <c r="E107" s="63"/>
      <c r="F107" s="64"/>
      <c r="G107" s="268"/>
      <c r="H107" s="79"/>
      <c r="I107" s="162">
        <f t="shared" si="2"/>
        <v>0</v>
      </c>
      <c r="J107" s="118" t="str">
        <f t="shared" si="3"/>
        <v/>
      </c>
      <c r="K107" s="96"/>
      <c r="L107" s="96"/>
      <c r="M107" s="96"/>
      <c r="N107" s="35"/>
      <c r="O107" s="26"/>
      <c r="P107" s="127"/>
      <c r="Q107" s="35"/>
      <c r="S107" s="35"/>
    </row>
    <row r="108" spans="1:19" s="120" customFormat="1" ht="15" customHeight="1" x14ac:dyDescent="0.25">
      <c r="A108" s="35"/>
      <c r="B108" s="140" t="s">
        <v>244</v>
      </c>
      <c r="C108" s="61"/>
      <c r="D108" s="62"/>
      <c r="E108" s="63"/>
      <c r="F108" s="64"/>
      <c r="G108" s="268"/>
      <c r="H108" s="79"/>
      <c r="I108" s="162">
        <f t="shared" si="2"/>
        <v>0</v>
      </c>
      <c r="J108" s="118" t="str">
        <f t="shared" si="3"/>
        <v/>
      </c>
      <c r="K108" s="96"/>
      <c r="L108" s="96"/>
      <c r="M108" s="96"/>
      <c r="N108" s="35"/>
      <c r="O108" s="26"/>
      <c r="P108" s="127"/>
      <c r="Q108" s="35"/>
      <c r="S108" s="35"/>
    </row>
    <row r="109" spans="1:19" s="120" customFormat="1" ht="15" customHeight="1" x14ac:dyDescent="0.25">
      <c r="A109" s="35"/>
      <c r="B109" s="140" t="s">
        <v>245</v>
      </c>
      <c r="C109" s="61"/>
      <c r="D109" s="62"/>
      <c r="E109" s="63"/>
      <c r="F109" s="64"/>
      <c r="G109" s="268"/>
      <c r="H109" s="79"/>
      <c r="I109" s="162">
        <f t="shared" si="2"/>
        <v>0</v>
      </c>
      <c r="J109" s="118" t="str">
        <f t="shared" si="3"/>
        <v/>
      </c>
      <c r="K109" s="96"/>
      <c r="L109" s="96"/>
      <c r="M109" s="96"/>
      <c r="N109" s="35"/>
      <c r="O109" s="26"/>
      <c r="P109" s="127"/>
      <c r="Q109" s="35"/>
      <c r="S109" s="35"/>
    </row>
    <row r="110" spans="1:19" s="120" customFormat="1" ht="15" customHeight="1" x14ac:dyDescent="0.25">
      <c r="B110" s="140" t="s">
        <v>1328</v>
      </c>
      <c r="C110" s="61"/>
      <c r="D110" s="62"/>
      <c r="E110" s="63"/>
      <c r="F110" s="64"/>
      <c r="G110" s="268"/>
      <c r="H110" s="79"/>
      <c r="I110" s="162">
        <f t="shared" ref="I110:I173" si="4">H110*G110</f>
        <v>0</v>
      </c>
      <c r="J110" s="125"/>
      <c r="K110" s="96"/>
      <c r="L110" s="96"/>
      <c r="M110" s="96"/>
      <c r="N110" s="35"/>
      <c r="O110" s="26"/>
      <c r="P110" s="127"/>
      <c r="Q110" s="35"/>
      <c r="S110" s="35"/>
    </row>
    <row r="111" spans="1:19" x14ac:dyDescent="0.25">
      <c r="B111" s="140" t="s">
        <v>1329</v>
      </c>
      <c r="C111" s="61"/>
      <c r="D111" s="62"/>
      <c r="E111" s="63"/>
      <c r="F111" s="64"/>
      <c r="G111" s="268"/>
      <c r="H111" s="79"/>
      <c r="I111" s="162">
        <f t="shared" si="4"/>
        <v>0</v>
      </c>
    </row>
    <row r="112" spans="1:19" x14ac:dyDescent="0.25">
      <c r="B112" s="140" t="s">
        <v>1330</v>
      </c>
      <c r="C112" s="61"/>
      <c r="D112" s="62"/>
      <c r="E112" s="63"/>
      <c r="F112" s="64"/>
      <c r="G112" s="268"/>
      <c r="H112" s="79"/>
      <c r="I112" s="162">
        <f t="shared" si="4"/>
        <v>0</v>
      </c>
    </row>
    <row r="113" spans="2:9" x14ac:dyDescent="0.25">
      <c r="B113" s="140" t="s">
        <v>1331</v>
      </c>
      <c r="C113" s="61"/>
      <c r="D113" s="62"/>
      <c r="E113" s="63"/>
      <c r="F113" s="64"/>
      <c r="G113" s="268"/>
      <c r="H113" s="79"/>
      <c r="I113" s="162">
        <f t="shared" si="4"/>
        <v>0</v>
      </c>
    </row>
    <row r="114" spans="2:9" x14ac:dyDescent="0.25">
      <c r="B114" s="140" t="s">
        <v>1332</v>
      </c>
      <c r="C114" s="61"/>
      <c r="D114" s="62"/>
      <c r="E114" s="63"/>
      <c r="F114" s="64"/>
      <c r="G114" s="268"/>
      <c r="H114" s="79"/>
      <c r="I114" s="162">
        <f t="shared" si="4"/>
        <v>0</v>
      </c>
    </row>
    <row r="115" spans="2:9" x14ac:dyDescent="0.25">
      <c r="B115" s="140" t="s">
        <v>1333</v>
      </c>
      <c r="C115" s="61"/>
      <c r="D115" s="62"/>
      <c r="E115" s="63"/>
      <c r="F115" s="64"/>
      <c r="G115" s="268"/>
      <c r="H115" s="79"/>
      <c r="I115" s="162">
        <f t="shared" si="4"/>
        <v>0</v>
      </c>
    </row>
    <row r="116" spans="2:9" x14ac:dyDescent="0.25">
      <c r="B116" s="140" t="s">
        <v>1334</v>
      </c>
      <c r="C116" s="61"/>
      <c r="D116" s="62"/>
      <c r="E116" s="63"/>
      <c r="F116" s="64"/>
      <c r="G116" s="268"/>
      <c r="H116" s="79"/>
      <c r="I116" s="162">
        <f t="shared" si="4"/>
        <v>0</v>
      </c>
    </row>
    <row r="117" spans="2:9" x14ac:dyDescent="0.25">
      <c r="B117" s="140" t="s">
        <v>1335</v>
      </c>
      <c r="C117" s="61"/>
      <c r="D117" s="62"/>
      <c r="E117" s="63"/>
      <c r="F117" s="64"/>
      <c r="G117" s="268"/>
      <c r="H117" s="79"/>
      <c r="I117" s="162">
        <f t="shared" si="4"/>
        <v>0</v>
      </c>
    </row>
    <row r="118" spans="2:9" x14ac:dyDescent="0.25">
      <c r="B118" s="140" t="s">
        <v>1336</v>
      </c>
      <c r="C118" s="61"/>
      <c r="D118" s="62"/>
      <c r="E118" s="63"/>
      <c r="F118" s="64"/>
      <c r="G118" s="268"/>
      <c r="H118" s="79"/>
      <c r="I118" s="162">
        <f t="shared" si="4"/>
        <v>0</v>
      </c>
    </row>
    <row r="119" spans="2:9" x14ac:dyDescent="0.25">
      <c r="B119" s="140" t="s">
        <v>1337</v>
      </c>
      <c r="C119" s="61"/>
      <c r="D119" s="62"/>
      <c r="E119" s="63"/>
      <c r="F119" s="64"/>
      <c r="G119" s="268"/>
      <c r="H119" s="79"/>
      <c r="I119" s="162">
        <f t="shared" si="4"/>
        <v>0</v>
      </c>
    </row>
    <row r="120" spans="2:9" x14ac:dyDescent="0.25">
      <c r="B120" s="140" t="s">
        <v>1338</v>
      </c>
      <c r="C120" s="61"/>
      <c r="D120" s="62"/>
      <c r="E120" s="63"/>
      <c r="F120" s="64"/>
      <c r="G120" s="268"/>
      <c r="H120" s="79"/>
      <c r="I120" s="162">
        <f t="shared" si="4"/>
        <v>0</v>
      </c>
    </row>
    <row r="121" spans="2:9" x14ac:dyDescent="0.25">
      <c r="B121" s="140" t="s">
        <v>1339</v>
      </c>
      <c r="C121" s="61"/>
      <c r="D121" s="62"/>
      <c r="E121" s="63"/>
      <c r="F121" s="64"/>
      <c r="G121" s="268"/>
      <c r="H121" s="79"/>
      <c r="I121" s="162">
        <f t="shared" si="4"/>
        <v>0</v>
      </c>
    </row>
    <row r="122" spans="2:9" x14ac:dyDescent="0.25">
      <c r="B122" s="140" t="s">
        <v>1340</v>
      </c>
      <c r="C122" s="61"/>
      <c r="D122" s="62"/>
      <c r="E122" s="63"/>
      <c r="F122" s="64"/>
      <c r="G122" s="268"/>
      <c r="H122" s="79"/>
      <c r="I122" s="162">
        <f t="shared" si="4"/>
        <v>0</v>
      </c>
    </row>
    <row r="123" spans="2:9" x14ac:dyDescent="0.25">
      <c r="B123" s="140" t="s">
        <v>1341</v>
      </c>
      <c r="C123" s="61"/>
      <c r="D123" s="62"/>
      <c r="E123" s="63"/>
      <c r="F123" s="64"/>
      <c r="G123" s="268"/>
      <c r="H123" s="79"/>
      <c r="I123" s="162">
        <f t="shared" si="4"/>
        <v>0</v>
      </c>
    </row>
    <row r="124" spans="2:9" x14ac:dyDescent="0.25">
      <c r="B124" s="140" t="s">
        <v>1342</v>
      </c>
      <c r="C124" s="61"/>
      <c r="D124" s="62"/>
      <c r="E124" s="63"/>
      <c r="F124" s="64"/>
      <c r="G124" s="268"/>
      <c r="H124" s="79"/>
      <c r="I124" s="162">
        <f t="shared" si="4"/>
        <v>0</v>
      </c>
    </row>
    <row r="125" spans="2:9" x14ac:dyDescent="0.25">
      <c r="B125" s="140" t="s">
        <v>1343</v>
      </c>
      <c r="C125" s="61"/>
      <c r="D125" s="62"/>
      <c r="E125" s="63"/>
      <c r="F125" s="64"/>
      <c r="G125" s="268"/>
      <c r="H125" s="79"/>
      <c r="I125" s="162">
        <f t="shared" si="4"/>
        <v>0</v>
      </c>
    </row>
    <row r="126" spans="2:9" x14ac:dyDescent="0.25">
      <c r="B126" s="140" t="s">
        <v>1344</v>
      </c>
      <c r="C126" s="61"/>
      <c r="D126" s="62"/>
      <c r="E126" s="63"/>
      <c r="F126" s="64"/>
      <c r="G126" s="268"/>
      <c r="H126" s="79"/>
      <c r="I126" s="162">
        <f t="shared" si="4"/>
        <v>0</v>
      </c>
    </row>
    <row r="127" spans="2:9" x14ac:dyDescent="0.25">
      <c r="B127" s="140" t="s">
        <v>1345</v>
      </c>
      <c r="C127" s="61"/>
      <c r="D127" s="62"/>
      <c r="E127" s="63"/>
      <c r="F127" s="64"/>
      <c r="G127" s="268"/>
      <c r="H127" s="79"/>
      <c r="I127" s="162">
        <f t="shared" si="4"/>
        <v>0</v>
      </c>
    </row>
    <row r="128" spans="2:9" x14ac:dyDescent="0.25">
      <c r="B128" s="140" t="s">
        <v>1346</v>
      </c>
      <c r="C128" s="61"/>
      <c r="D128" s="62"/>
      <c r="E128" s="63"/>
      <c r="F128" s="64"/>
      <c r="G128" s="268"/>
      <c r="H128" s="79"/>
      <c r="I128" s="162">
        <f t="shared" si="4"/>
        <v>0</v>
      </c>
    </row>
    <row r="129" spans="2:9" x14ac:dyDescent="0.25">
      <c r="B129" s="140" t="s">
        <v>1347</v>
      </c>
      <c r="C129" s="61"/>
      <c r="D129" s="62"/>
      <c r="E129" s="63"/>
      <c r="F129" s="64"/>
      <c r="G129" s="268"/>
      <c r="H129" s="79"/>
      <c r="I129" s="162">
        <f t="shared" si="4"/>
        <v>0</v>
      </c>
    </row>
    <row r="130" spans="2:9" x14ac:dyDescent="0.25">
      <c r="B130" s="140" t="s">
        <v>1348</v>
      </c>
      <c r="C130" s="61"/>
      <c r="D130" s="62"/>
      <c r="E130" s="63"/>
      <c r="F130" s="64"/>
      <c r="G130" s="268"/>
      <c r="H130" s="79"/>
      <c r="I130" s="162">
        <f t="shared" si="4"/>
        <v>0</v>
      </c>
    </row>
    <row r="131" spans="2:9" x14ac:dyDescent="0.25">
      <c r="B131" s="140" t="s">
        <v>1349</v>
      </c>
      <c r="C131" s="61"/>
      <c r="D131" s="62"/>
      <c r="E131" s="63"/>
      <c r="F131" s="64"/>
      <c r="G131" s="268"/>
      <c r="H131" s="79"/>
      <c r="I131" s="162">
        <f t="shared" si="4"/>
        <v>0</v>
      </c>
    </row>
    <row r="132" spans="2:9" x14ac:dyDescent="0.25">
      <c r="B132" s="140" t="s">
        <v>1350</v>
      </c>
      <c r="C132" s="61"/>
      <c r="D132" s="62"/>
      <c r="E132" s="63"/>
      <c r="F132" s="64"/>
      <c r="G132" s="268"/>
      <c r="H132" s="79"/>
      <c r="I132" s="162">
        <f t="shared" si="4"/>
        <v>0</v>
      </c>
    </row>
    <row r="133" spans="2:9" x14ac:dyDescent="0.25">
      <c r="B133" s="140" t="s">
        <v>1351</v>
      </c>
      <c r="C133" s="61"/>
      <c r="D133" s="62"/>
      <c r="E133" s="63"/>
      <c r="F133" s="64"/>
      <c r="G133" s="268"/>
      <c r="H133" s="79"/>
      <c r="I133" s="162">
        <f t="shared" si="4"/>
        <v>0</v>
      </c>
    </row>
    <row r="134" spans="2:9" x14ac:dyDescent="0.25">
      <c r="B134" s="140" t="s">
        <v>1352</v>
      </c>
      <c r="C134" s="61"/>
      <c r="D134" s="62"/>
      <c r="E134" s="63"/>
      <c r="F134" s="64"/>
      <c r="G134" s="268"/>
      <c r="H134" s="79"/>
      <c r="I134" s="162">
        <f t="shared" si="4"/>
        <v>0</v>
      </c>
    </row>
    <row r="135" spans="2:9" x14ac:dyDescent="0.25">
      <c r="B135" s="140" t="s">
        <v>1353</v>
      </c>
      <c r="C135" s="61"/>
      <c r="D135" s="62"/>
      <c r="E135" s="63"/>
      <c r="F135" s="64"/>
      <c r="G135" s="268"/>
      <c r="H135" s="79"/>
      <c r="I135" s="162">
        <f t="shared" si="4"/>
        <v>0</v>
      </c>
    </row>
    <row r="136" spans="2:9" x14ac:dyDescent="0.25">
      <c r="B136" s="140" t="s">
        <v>1354</v>
      </c>
      <c r="C136" s="61"/>
      <c r="D136" s="62"/>
      <c r="E136" s="63"/>
      <c r="F136" s="64"/>
      <c r="G136" s="268"/>
      <c r="H136" s="79"/>
      <c r="I136" s="162">
        <f t="shared" si="4"/>
        <v>0</v>
      </c>
    </row>
    <row r="137" spans="2:9" x14ac:dyDescent="0.25">
      <c r="B137" s="140" t="s">
        <v>1355</v>
      </c>
      <c r="C137" s="61"/>
      <c r="D137" s="62"/>
      <c r="E137" s="63"/>
      <c r="F137" s="64"/>
      <c r="G137" s="268"/>
      <c r="H137" s="79"/>
      <c r="I137" s="162">
        <f t="shared" si="4"/>
        <v>0</v>
      </c>
    </row>
    <row r="138" spans="2:9" x14ac:dyDescent="0.25">
      <c r="B138" s="140" t="s">
        <v>1356</v>
      </c>
      <c r="C138" s="61"/>
      <c r="D138" s="62"/>
      <c r="E138" s="63"/>
      <c r="F138" s="64"/>
      <c r="G138" s="268"/>
      <c r="H138" s="79"/>
      <c r="I138" s="162">
        <f t="shared" si="4"/>
        <v>0</v>
      </c>
    </row>
    <row r="139" spans="2:9" x14ac:dyDescent="0.25">
      <c r="B139" s="140" t="s">
        <v>1357</v>
      </c>
      <c r="C139" s="61"/>
      <c r="D139" s="62"/>
      <c r="E139" s="63"/>
      <c r="F139" s="64"/>
      <c r="G139" s="268"/>
      <c r="H139" s="79"/>
      <c r="I139" s="162">
        <f t="shared" si="4"/>
        <v>0</v>
      </c>
    </row>
    <row r="140" spans="2:9" x14ac:dyDescent="0.25">
      <c r="B140" s="140" t="s">
        <v>1358</v>
      </c>
      <c r="C140" s="61"/>
      <c r="D140" s="62"/>
      <c r="E140" s="63"/>
      <c r="F140" s="64"/>
      <c r="G140" s="268"/>
      <c r="H140" s="79"/>
      <c r="I140" s="162">
        <f t="shared" si="4"/>
        <v>0</v>
      </c>
    </row>
    <row r="141" spans="2:9" x14ac:dyDescent="0.25">
      <c r="B141" s="140" t="s">
        <v>1359</v>
      </c>
      <c r="C141" s="61"/>
      <c r="D141" s="62"/>
      <c r="E141" s="63"/>
      <c r="F141" s="64"/>
      <c r="G141" s="268"/>
      <c r="H141" s="79"/>
      <c r="I141" s="162">
        <f t="shared" si="4"/>
        <v>0</v>
      </c>
    </row>
    <row r="142" spans="2:9" x14ac:dyDescent="0.25">
      <c r="B142" s="140" t="s">
        <v>1360</v>
      </c>
      <c r="C142" s="61"/>
      <c r="D142" s="62"/>
      <c r="E142" s="63"/>
      <c r="F142" s="64"/>
      <c r="G142" s="268"/>
      <c r="H142" s="79"/>
      <c r="I142" s="162">
        <f t="shared" si="4"/>
        <v>0</v>
      </c>
    </row>
    <row r="143" spans="2:9" x14ac:dyDescent="0.25">
      <c r="B143" s="140" t="s">
        <v>1361</v>
      </c>
      <c r="C143" s="61"/>
      <c r="D143" s="62"/>
      <c r="E143" s="63"/>
      <c r="F143" s="64"/>
      <c r="G143" s="268"/>
      <c r="H143" s="79"/>
      <c r="I143" s="162">
        <f t="shared" si="4"/>
        <v>0</v>
      </c>
    </row>
    <row r="144" spans="2:9" x14ac:dyDescent="0.25">
      <c r="B144" s="140" t="s">
        <v>1362</v>
      </c>
      <c r="C144" s="61"/>
      <c r="D144" s="62"/>
      <c r="E144" s="63"/>
      <c r="F144" s="64"/>
      <c r="G144" s="268"/>
      <c r="H144" s="79"/>
      <c r="I144" s="162">
        <f t="shared" si="4"/>
        <v>0</v>
      </c>
    </row>
    <row r="145" spans="2:9" x14ac:dyDescent="0.25">
      <c r="B145" s="140" t="s">
        <v>1363</v>
      </c>
      <c r="C145" s="61"/>
      <c r="D145" s="62"/>
      <c r="E145" s="63"/>
      <c r="F145" s="64"/>
      <c r="G145" s="268"/>
      <c r="H145" s="79"/>
      <c r="I145" s="162">
        <f t="shared" si="4"/>
        <v>0</v>
      </c>
    </row>
    <row r="146" spans="2:9" x14ac:dyDescent="0.25">
      <c r="B146" s="140" t="s">
        <v>1364</v>
      </c>
      <c r="C146" s="61"/>
      <c r="D146" s="62"/>
      <c r="E146" s="63"/>
      <c r="F146" s="64"/>
      <c r="G146" s="268"/>
      <c r="H146" s="79"/>
      <c r="I146" s="162">
        <f t="shared" si="4"/>
        <v>0</v>
      </c>
    </row>
    <row r="147" spans="2:9" x14ac:dyDescent="0.25">
      <c r="B147" s="140" t="s">
        <v>1365</v>
      </c>
      <c r="C147" s="61"/>
      <c r="D147" s="62"/>
      <c r="E147" s="63"/>
      <c r="F147" s="64"/>
      <c r="G147" s="268"/>
      <c r="H147" s="79"/>
      <c r="I147" s="162">
        <f t="shared" si="4"/>
        <v>0</v>
      </c>
    </row>
    <row r="148" spans="2:9" x14ac:dyDescent="0.25">
      <c r="B148" s="140" t="s">
        <v>1366</v>
      </c>
      <c r="C148" s="61"/>
      <c r="D148" s="62"/>
      <c r="E148" s="63"/>
      <c r="F148" s="64"/>
      <c r="G148" s="268"/>
      <c r="H148" s="79"/>
      <c r="I148" s="162">
        <f t="shared" si="4"/>
        <v>0</v>
      </c>
    </row>
    <row r="149" spans="2:9" x14ac:dyDescent="0.25">
      <c r="B149" s="140" t="s">
        <v>1367</v>
      </c>
      <c r="C149" s="61"/>
      <c r="D149" s="62"/>
      <c r="E149" s="63"/>
      <c r="F149" s="64"/>
      <c r="G149" s="268"/>
      <c r="H149" s="79"/>
      <c r="I149" s="162">
        <f t="shared" si="4"/>
        <v>0</v>
      </c>
    </row>
    <row r="150" spans="2:9" x14ac:dyDescent="0.25">
      <c r="B150" s="140" t="s">
        <v>1368</v>
      </c>
      <c r="C150" s="61"/>
      <c r="D150" s="62"/>
      <c r="E150" s="63"/>
      <c r="F150" s="64"/>
      <c r="G150" s="268"/>
      <c r="H150" s="79"/>
      <c r="I150" s="162">
        <f t="shared" si="4"/>
        <v>0</v>
      </c>
    </row>
    <row r="151" spans="2:9" x14ac:dyDescent="0.25">
      <c r="B151" s="140" t="s">
        <v>1369</v>
      </c>
      <c r="C151" s="61"/>
      <c r="D151" s="62"/>
      <c r="E151" s="63"/>
      <c r="F151" s="64"/>
      <c r="G151" s="268"/>
      <c r="H151" s="79"/>
      <c r="I151" s="162">
        <f t="shared" si="4"/>
        <v>0</v>
      </c>
    </row>
    <row r="152" spans="2:9" x14ac:dyDescent="0.25">
      <c r="B152" s="140" t="s">
        <v>1370</v>
      </c>
      <c r="C152" s="61"/>
      <c r="D152" s="62"/>
      <c r="E152" s="63"/>
      <c r="F152" s="64"/>
      <c r="G152" s="268"/>
      <c r="H152" s="79"/>
      <c r="I152" s="162">
        <f t="shared" si="4"/>
        <v>0</v>
      </c>
    </row>
    <row r="153" spans="2:9" x14ac:dyDescent="0.25">
      <c r="B153" s="140" t="s">
        <v>1371</v>
      </c>
      <c r="C153" s="61"/>
      <c r="D153" s="62"/>
      <c r="E153" s="63"/>
      <c r="F153" s="64"/>
      <c r="G153" s="268"/>
      <c r="H153" s="79"/>
      <c r="I153" s="162">
        <f t="shared" si="4"/>
        <v>0</v>
      </c>
    </row>
    <row r="154" spans="2:9" x14ac:dyDescent="0.25">
      <c r="B154" s="140" t="s">
        <v>1372</v>
      </c>
      <c r="C154" s="61"/>
      <c r="D154" s="62"/>
      <c r="E154" s="63"/>
      <c r="F154" s="64"/>
      <c r="G154" s="268"/>
      <c r="H154" s="79"/>
      <c r="I154" s="162">
        <f t="shared" si="4"/>
        <v>0</v>
      </c>
    </row>
    <row r="155" spans="2:9" x14ac:dyDescent="0.25">
      <c r="B155" s="140" t="s">
        <v>1373</v>
      </c>
      <c r="C155" s="61"/>
      <c r="D155" s="62"/>
      <c r="E155" s="63"/>
      <c r="F155" s="64"/>
      <c r="G155" s="268"/>
      <c r="H155" s="79"/>
      <c r="I155" s="162">
        <f t="shared" si="4"/>
        <v>0</v>
      </c>
    </row>
    <row r="156" spans="2:9" x14ac:dyDescent="0.25">
      <c r="B156" s="140" t="s">
        <v>1374</v>
      </c>
      <c r="C156" s="61"/>
      <c r="D156" s="62"/>
      <c r="E156" s="63"/>
      <c r="F156" s="64"/>
      <c r="G156" s="268"/>
      <c r="H156" s="79"/>
      <c r="I156" s="162">
        <f t="shared" si="4"/>
        <v>0</v>
      </c>
    </row>
    <row r="157" spans="2:9" x14ac:dyDescent="0.25">
      <c r="B157" s="140" t="s">
        <v>1375</v>
      </c>
      <c r="C157" s="61"/>
      <c r="D157" s="62"/>
      <c r="E157" s="63"/>
      <c r="F157" s="64"/>
      <c r="G157" s="268"/>
      <c r="H157" s="79"/>
      <c r="I157" s="162">
        <f t="shared" si="4"/>
        <v>0</v>
      </c>
    </row>
    <row r="158" spans="2:9" x14ac:dyDescent="0.25">
      <c r="B158" s="140" t="s">
        <v>1376</v>
      </c>
      <c r="C158" s="61"/>
      <c r="D158" s="62"/>
      <c r="E158" s="63"/>
      <c r="F158" s="64"/>
      <c r="G158" s="268"/>
      <c r="H158" s="79"/>
      <c r="I158" s="162">
        <f t="shared" si="4"/>
        <v>0</v>
      </c>
    </row>
    <row r="159" spans="2:9" x14ac:dyDescent="0.25">
      <c r="B159" s="140" t="s">
        <v>1377</v>
      </c>
      <c r="C159" s="61"/>
      <c r="D159" s="62"/>
      <c r="E159" s="63"/>
      <c r="F159" s="64"/>
      <c r="G159" s="268"/>
      <c r="H159" s="79"/>
      <c r="I159" s="162">
        <f t="shared" si="4"/>
        <v>0</v>
      </c>
    </row>
    <row r="160" spans="2:9" x14ac:dyDescent="0.25">
      <c r="B160" s="140" t="s">
        <v>1378</v>
      </c>
      <c r="C160" s="61"/>
      <c r="D160" s="62"/>
      <c r="E160" s="63"/>
      <c r="F160" s="64"/>
      <c r="G160" s="268"/>
      <c r="H160" s="79"/>
      <c r="I160" s="162">
        <f t="shared" si="4"/>
        <v>0</v>
      </c>
    </row>
    <row r="161" spans="2:9" x14ac:dyDescent="0.25">
      <c r="B161" s="140" t="s">
        <v>1379</v>
      </c>
      <c r="C161" s="61"/>
      <c r="D161" s="62"/>
      <c r="E161" s="63"/>
      <c r="F161" s="64"/>
      <c r="G161" s="268"/>
      <c r="H161" s="79"/>
      <c r="I161" s="162">
        <f t="shared" si="4"/>
        <v>0</v>
      </c>
    </row>
    <row r="162" spans="2:9" x14ac:dyDescent="0.25">
      <c r="B162" s="140" t="s">
        <v>1380</v>
      </c>
      <c r="C162" s="61"/>
      <c r="D162" s="62"/>
      <c r="E162" s="63"/>
      <c r="F162" s="64"/>
      <c r="G162" s="268"/>
      <c r="H162" s="79"/>
      <c r="I162" s="162">
        <f t="shared" si="4"/>
        <v>0</v>
      </c>
    </row>
    <row r="163" spans="2:9" x14ac:dyDescent="0.25">
      <c r="B163" s="140" t="s">
        <v>1381</v>
      </c>
      <c r="C163" s="61"/>
      <c r="D163" s="62"/>
      <c r="E163" s="63"/>
      <c r="F163" s="64"/>
      <c r="G163" s="268"/>
      <c r="H163" s="79"/>
      <c r="I163" s="162">
        <f t="shared" si="4"/>
        <v>0</v>
      </c>
    </row>
    <row r="164" spans="2:9" x14ac:dyDescent="0.25">
      <c r="B164" s="140" t="s">
        <v>1382</v>
      </c>
      <c r="C164" s="61"/>
      <c r="D164" s="62"/>
      <c r="E164" s="63"/>
      <c r="F164" s="64"/>
      <c r="G164" s="268"/>
      <c r="H164" s="79"/>
      <c r="I164" s="162">
        <f t="shared" si="4"/>
        <v>0</v>
      </c>
    </row>
    <row r="165" spans="2:9" x14ac:dyDescent="0.25">
      <c r="B165" s="140" t="s">
        <v>1383</v>
      </c>
      <c r="C165" s="61"/>
      <c r="D165" s="62"/>
      <c r="E165" s="63"/>
      <c r="F165" s="64"/>
      <c r="G165" s="268"/>
      <c r="H165" s="79"/>
      <c r="I165" s="162">
        <f t="shared" si="4"/>
        <v>0</v>
      </c>
    </row>
    <row r="166" spans="2:9" x14ac:dyDescent="0.25">
      <c r="B166" s="140" t="s">
        <v>1384</v>
      </c>
      <c r="C166" s="61"/>
      <c r="D166" s="62"/>
      <c r="E166" s="63"/>
      <c r="F166" s="64"/>
      <c r="G166" s="268"/>
      <c r="H166" s="79"/>
      <c r="I166" s="162">
        <f t="shared" si="4"/>
        <v>0</v>
      </c>
    </row>
    <row r="167" spans="2:9" x14ac:dyDescent="0.25">
      <c r="B167" s="140" t="s">
        <v>1385</v>
      </c>
      <c r="C167" s="61"/>
      <c r="D167" s="62"/>
      <c r="E167" s="63"/>
      <c r="F167" s="64"/>
      <c r="G167" s="268"/>
      <c r="H167" s="79"/>
      <c r="I167" s="162">
        <f t="shared" si="4"/>
        <v>0</v>
      </c>
    </row>
    <row r="168" spans="2:9" x14ac:dyDescent="0.25">
      <c r="B168" s="140" t="s">
        <v>1386</v>
      </c>
      <c r="C168" s="61"/>
      <c r="D168" s="62"/>
      <c r="E168" s="63"/>
      <c r="F168" s="64"/>
      <c r="G168" s="268"/>
      <c r="H168" s="79"/>
      <c r="I168" s="162">
        <f t="shared" si="4"/>
        <v>0</v>
      </c>
    </row>
    <row r="169" spans="2:9" x14ac:dyDescent="0.25">
      <c r="B169" s="140" t="s">
        <v>1387</v>
      </c>
      <c r="C169" s="61"/>
      <c r="D169" s="62"/>
      <c r="E169" s="63"/>
      <c r="F169" s="64"/>
      <c r="G169" s="268"/>
      <c r="H169" s="79"/>
      <c r="I169" s="162">
        <f t="shared" si="4"/>
        <v>0</v>
      </c>
    </row>
    <row r="170" spans="2:9" x14ac:dyDescent="0.25">
      <c r="B170" s="140" t="s">
        <v>1388</v>
      </c>
      <c r="C170" s="61"/>
      <c r="D170" s="62"/>
      <c r="E170" s="63"/>
      <c r="F170" s="64"/>
      <c r="G170" s="268"/>
      <c r="H170" s="79"/>
      <c r="I170" s="162">
        <f t="shared" si="4"/>
        <v>0</v>
      </c>
    </row>
    <row r="171" spans="2:9" x14ac:dyDescent="0.25">
      <c r="B171" s="140" t="s">
        <v>1389</v>
      </c>
      <c r="C171" s="61"/>
      <c r="D171" s="62"/>
      <c r="E171" s="63"/>
      <c r="F171" s="64"/>
      <c r="G171" s="268"/>
      <c r="H171" s="79"/>
      <c r="I171" s="162">
        <f t="shared" si="4"/>
        <v>0</v>
      </c>
    </row>
    <row r="172" spans="2:9" x14ac:dyDescent="0.25">
      <c r="B172" s="140" t="s">
        <v>1390</v>
      </c>
      <c r="C172" s="61"/>
      <c r="D172" s="62"/>
      <c r="E172" s="63"/>
      <c r="F172" s="64"/>
      <c r="G172" s="268"/>
      <c r="H172" s="79"/>
      <c r="I172" s="162">
        <f t="shared" si="4"/>
        <v>0</v>
      </c>
    </row>
    <row r="173" spans="2:9" x14ac:dyDescent="0.25">
      <c r="B173" s="140" t="s">
        <v>1391</v>
      </c>
      <c r="C173" s="61"/>
      <c r="D173" s="62"/>
      <c r="E173" s="63"/>
      <c r="F173" s="64"/>
      <c r="G173" s="268"/>
      <c r="H173" s="79"/>
      <c r="I173" s="162">
        <f t="shared" si="4"/>
        <v>0</v>
      </c>
    </row>
    <row r="174" spans="2:9" x14ac:dyDescent="0.25">
      <c r="B174" s="140" t="s">
        <v>1392</v>
      </c>
      <c r="C174" s="61"/>
      <c r="D174" s="62"/>
      <c r="E174" s="63"/>
      <c r="F174" s="64"/>
      <c r="G174" s="268"/>
      <c r="H174" s="79"/>
      <c r="I174" s="162">
        <f t="shared" ref="I174:I217" si="5">H174*G174</f>
        <v>0</v>
      </c>
    </row>
    <row r="175" spans="2:9" x14ac:dyDescent="0.25">
      <c r="B175" s="140" t="s">
        <v>1393</v>
      </c>
      <c r="C175" s="61"/>
      <c r="D175" s="62"/>
      <c r="E175" s="63"/>
      <c r="F175" s="64"/>
      <c r="G175" s="268"/>
      <c r="H175" s="79"/>
      <c r="I175" s="162">
        <f t="shared" si="5"/>
        <v>0</v>
      </c>
    </row>
    <row r="176" spans="2:9" x14ac:dyDescent="0.25">
      <c r="B176" s="140" t="s">
        <v>1394</v>
      </c>
      <c r="C176" s="61"/>
      <c r="D176" s="62"/>
      <c r="E176" s="63"/>
      <c r="F176" s="64"/>
      <c r="G176" s="268"/>
      <c r="H176" s="79"/>
      <c r="I176" s="162">
        <f t="shared" si="5"/>
        <v>0</v>
      </c>
    </row>
    <row r="177" spans="2:9" x14ac:dyDescent="0.25">
      <c r="B177" s="140" t="s">
        <v>1395</v>
      </c>
      <c r="C177" s="61"/>
      <c r="D177" s="62"/>
      <c r="E177" s="63"/>
      <c r="F177" s="64"/>
      <c r="G177" s="268"/>
      <c r="H177" s="79"/>
      <c r="I177" s="162">
        <f t="shared" si="5"/>
        <v>0</v>
      </c>
    </row>
    <row r="178" spans="2:9" x14ac:dyDescent="0.25">
      <c r="B178" s="140" t="s">
        <v>1396</v>
      </c>
      <c r="C178" s="61"/>
      <c r="D178" s="62"/>
      <c r="E178" s="63"/>
      <c r="F178" s="64"/>
      <c r="G178" s="268"/>
      <c r="H178" s="79"/>
      <c r="I178" s="162">
        <f t="shared" si="5"/>
        <v>0</v>
      </c>
    </row>
    <row r="179" spans="2:9" x14ac:dyDescent="0.25">
      <c r="B179" s="140" t="s">
        <v>1397</v>
      </c>
      <c r="C179" s="61"/>
      <c r="D179" s="62"/>
      <c r="E179" s="63"/>
      <c r="F179" s="64"/>
      <c r="G179" s="268"/>
      <c r="H179" s="79"/>
      <c r="I179" s="162">
        <f t="shared" si="5"/>
        <v>0</v>
      </c>
    </row>
    <row r="180" spans="2:9" x14ac:dyDescent="0.25">
      <c r="B180" s="140" t="s">
        <v>1398</v>
      </c>
      <c r="C180" s="61"/>
      <c r="D180" s="62"/>
      <c r="E180" s="63"/>
      <c r="F180" s="64"/>
      <c r="G180" s="268"/>
      <c r="H180" s="79"/>
      <c r="I180" s="162">
        <f t="shared" si="5"/>
        <v>0</v>
      </c>
    </row>
    <row r="181" spans="2:9" x14ac:dyDescent="0.25">
      <c r="B181" s="140" t="s">
        <v>1399</v>
      </c>
      <c r="C181" s="61"/>
      <c r="D181" s="62"/>
      <c r="E181" s="63"/>
      <c r="F181" s="64"/>
      <c r="G181" s="268"/>
      <c r="H181" s="79"/>
      <c r="I181" s="162">
        <f t="shared" si="5"/>
        <v>0</v>
      </c>
    </row>
    <row r="182" spans="2:9" x14ac:dyDescent="0.25">
      <c r="B182" s="140" t="s">
        <v>1400</v>
      </c>
      <c r="C182" s="61"/>
      <c r="D182" s="62"/>
      <c r="E182" s="63"/>
      <c r="F182" s="64"/>
      <c r="G182" s="268"/>
      <c r="H182" s="79"/>
      <c r="I182" s="162">
        <f t="shared" si="5"/>
        <v>0</v>
      </c>
    </row>
    <row r="183" spans="2:9" x14ac:dyDescent="0.25">
      <c r="B183" s="140" t="s">
        <v>1401</v>
      </c>
      <c r="C183" s="61"/>
      <c r="D183" s="62"/>
      <c r="E183" s="63"/>
      <c r="F183" s="64"/>
      <c r="G183" s="268"/>
      <c r="H183" s="79"/>
      <c r="I183" s="162">
        <f t="shared" si="5"/>
        <v>0</v>
      </c>
    </row>
    <row r="184" spans="2:9" x14ac:dyDescent="0.25">
      <c r="B184" s="140" t="s">
        <v>1402</v>
      </c>
      <c r="C184" s="61"/>
      <c r="D184" s="62"/>
      <c r="E184" s="63"/>
      <c r="F184" s="64"/>
      <c r="G184" s="268"/>
      <c r="H184" s="79"/>
      <c r="I184" s="162">
        <f t="shared" si="5"/>
        <v>0</v>
      </c>
    </row>
    <row r="185" spans="2:9" x14ac:dyDescent="0.25">
      <c r="B185" s="140" t="s">
        <v>1403</v>
      </c>
      <c r="C185" s="61"/>
      <c r="D185" s="62"/>
      <c r="E185" s="63"/>
      <c r="F185" s="64"/>
      <c r="G185" s="268"/>
      <c r="H185" s="79"/>
      <c r="I185" s="162">
        <f t="shared" si="5"/>
        <v>0</v>
      </c>
    </row>
    <row r="186" spans="2:9" x14ac:dyDescent="0.25">
      <c r="B186" s="140" t="s">
        <v>1404</v>
      </c>
      <c r="C186" s="61"/>
      <c r="D186" s="62"/>
      <c r="E186" s="63"/>
      <c r="F186" s="64"/>
      <c r="G186" s="268"/>
      <c r="H186" s="79"/>
      <c r="I186" s="162">
        <f t="shared" si="5"/>
        <v>0</v>
      </c>
    </row>
    <row r="187" spans="2:9" x14ac:dyDescent="0.25">
      <c r="B187" s="140" t="s">
        <v>1405</v>
      </c>
      <c r="C187" s="61"/>
      <c r="D187" s="62"/>
      <c r="E187" s="63"/>
      <c r="F187" s="64"/>
      <c r="G187" s="268"/>
      <c r="H187" s="79"/>
      <c r="I187" s="162">
        <f t="shared" si="5"/>
        <v>0</v>
      </c>
    </row>
    <row r="188" spans="2:9" x14ac:dyDescent="0.25">
      <c r="B188" s="140" t="s">
        <v>1406</v>
      </c>
      <c r="C188" s="61"/>
      <c r="D188" s="62"/>
      <c r="E188" s="63"/>
      <c r="F188" s="64"/>
      <c r="G188" s="268"/>
      <c r="H188" s="79"/>
      <c r="I188" s="162">
        <f t="shared" si="5"/>
        <v>0</v>
      </c>
    </row>
    <row r="189" spans="2:9" x14ac:dyDescent="0.25">
      <c r="B189" s="140" t="s">
        <v>1407</v>
      </c>
      <c r="C189" s="61"/>
      <c r="D189" s="62"/>
      <c r="E189" s="63"/>
      <c r="F189" s="64"/>
      <c r="G189" s="268"/>
      <c r="H189" s="79"/>
      <c r="I189" s="162">
        <f t="shared" si="5"/>
        <v>0</v>
      </c>
    </row>
    <row r="190" spans="2:9" x14ac:dyDescent="0.25">
      <c r="B190" s="140" t="s">
        <v>1408</v>
      </c>
      <c r="C190" s="61"/>
      <c r="D190" s="62"/>
      <c r="E190" s="63"/>
      <c r="F190" s="64"/>
      <c r="G190" s="268"/>
      <c r="H190" s="79"/>
      <c r="I190" s="162">
        <f t="shared" si="5"/>
        <v>0</v>
      </c>
    </row>
    <row r="191" spans="2:9" x14ac:dyDescent="0.25">
      <c r="B191" s="140" t="s">
        <v>1409</v>
      </c>
      <c r="C191" s="61"/>
      <c r="D191" s="62"/>
      <c r="E191" s="63"/>
      <c r="F191" s="64"/>
      <c r="G191" s="268"/>
      <c r="H191" s="79"/>
      <c r="I191" s="162">
        <f t="shared" si="5"/>
        <v>0</v>
      </c>
    </row>
    <row r="192" spans="2:9" x14ac:dyDescent="0.25">
      <c r="B192" s="140" t="s">
        <v>1410</v>
      </c>
      <c r="C192" s="61"/>
      <c r="D192" s="62"/>
      <c r="E192" s="63"/>
      <c r="F192" s="64"/>
      <c r="G192" s="268"/>
      <c r="H192" s="79"/>
      <c r="I192" s="162">
        <f t="shared" si="5"/>
        <v>0</v>
      </c>
    </row>
    <row r="193" spans="2:9" x14ac:dyDescent="0.25">
      <c r="B193" s="140" t="s">
        <v>1411</v>
      </c>
      <c r="C193" s="61"/>
      <c r="D193" s="62"/>
      <c r="E193" s="63"/>
      <c r="F193" s="64"/>
      <c r="G193" s="268"/>
      <c r="H193" s="79"/>
      <c r="I193" s="162">
        <f t="shared" si="5"/>
        <v>0</v>
      </c>
    </row>
    <row r="194" spans="2:9" x14ac:dyDescent="0.25">
      <c r="B194" s="140" t="s">
        <v>1412</v>
      </c>
      <c r="C194" s="61"/>
      <c r="D194" s="62"/>
      <c r="E194" s="63"/>
      <c r="F194" s="64"/>
      <c r="G194" s="268"/>
      <c r="H194" s="79"/>
      <c r="I194" s="162">
        <f t="shared" si="5"/>
        <v>0</v>
      </c>
    </row>
    <row r="195" spans="2:9" x14ac:dyDescent="0.25">
      <c r="B195" s="140" t="s">
        <v>1413</v>
      </c>
      <c r="C195" s="61"/>
      <c r="D195" s="62"/>
      <c r="E195" s="63"/>
      <c r="F195" s="64"/>
      <c r="G195" s="268"/>
      <c r="H195" s="79"/>
      <c r="I195" s="162">
        <f t="shared" si="5"/>
        <v>0</v>
      </c>
    </row>
    <row r="196" spans="2:9" x14ac:dyDescent="0.25">
      <c r="B196" s="140" t="s">
        <v>1414</v>
      </c>
      <c r="C196" s="61"/>
      <c r="D196" s="62"/>
      <c r="E196" s="63"/>
      <c r="F196" s="64"/>
      <c r="G196" s="268"/>
      <c r="H196" s="79"/>
      <c r="I196" s="162">
        <f t="shared" si="5"/>
        <v>0</v>
      </c>
    </row>
    <row r="197" spans="2:9" x14ac:dyDescent="0.25">
      <c r="B197" s="140" t="s">
        <v>1415</v>
      </c>
      <c r="C197" s="61"/>
      <c r="D197" s="62"/>
      <c r="E197" s="63"/>
      <c r="F197" s="64"/>
      <c r="G197" s="268"/>
      <c r="H197" s="79"/>
      <c r="I197" s="162">
        <f t="shared" si="5"/>
        <v>0</v>
      </c>
    </row>
    <row r="198" spans="2:9" x14ac:dyDescent="0.25">
      <c r="B198" s="140" t="s">
        <v>1416</v>
      </c>
      <c r="C198" s="61"/>
      <c r="D198" s="62"/>
      <c r="E198" s="63"/>
      <c r="F198" s="64"/>
      <c r="G198" s="268"/>
      <c r="H198" s="79"/>
      <c r="I198" s="162">
        <f t="shared" si="5"/>
        <v>0</v>
      </c>
    </row>
    <row r="199" spans="2:9" x14ac:dyDescent="0.25">
      <c r="B199" s="140" t="s">
        <v>1417</v>
      </c>
      <c r="C199" s="61"/>
      <c r="D199" s="62"/>
      <c r="E199" s="63"/>
      <c r="F199" s="64"/>
      <c r="G199" s="268"/>
      <c r="H199" s="79"/>
      <c r="I199" s="162">
        <f t="shared" si="5"/>
        <v>0</v>
      </c>
    </row>
    <row r="200" spans="2:9" x14ac:dyDescent="0.25">
      <c r="B200" s="140" t="s">
        <v>1418</v>
      </c>
      <c r="C200" s="61"/>
      <c r="D200" s="62"/>
      <c r="E200" s="63"/>
      <c r="F200" s="64"/>
      <c r="G200" s="268"/>
      <c r="H200" s="79"/>
      <c r="I200" s="162">
        <f t="shared" si="5"/>
        <v>0</v>
      </c>
    </row>
    <row r="201" spans="2:9" x14ac:dyDescent="0.25">
      <c r="B201" s="140" t="s">
        <v>1419</v>
      </c>
      <c r="C201" s="61"/>
      <c r="D201" s="62"/>
      <c r="E201" s="63"/>
      <c r="F201" s="64"/>
      <c r="G201" s="268"/>
      <c r="H201" s="79"/>
      <c r="I201" s="162">
        <f t="shared" si="5"/>
        <v>0</v>
      </c>
    </row>
    <row r="202" spans="2:9" x14ac:dyDescent="0.25">
      <c r="B202" s="140" t="s">
        <v>1420</v>
      </c>
      <c r="C202" s="61"/>
      <c r="D202" s="62"/>
      <c r="E202" s="63"/>
      <c r="F202" s="64"/>
      <c r="G202" s="268"/>
      <c r="H202" s="79"/>
      <c r="I202" s="162">
        <f t="shared" si="5"/>
        <v>0</v>
      </c>
    </row>
    <row r="203" spans="2:9" x14ac:dyDescent="0.25">
      <c r="B203" s="140" t="s">
        <v>1421</v>
      </c>
      <c r="C203" s="61"/>
      <c r="D203" s="62"/>
      <c r="E203" s="63"/>
      <c r="F203" s="64"/>
      <c r="G203" s="268"/>
      <c r="H203" s="79"/>
      <c r="I203" s="162">
        <f t="shared" si="5"/>
        <v>0</v>
      </c>
    </row>
    <row r="204" spans="2:9" x14ac:dyDescent="0.25">
      <c r="B204" s="140" t="s">
        <v>1422</v>
      </c>
      <c r="C204" s="61"/>
      <c r="D204" s="62"/>
      <c r="E204" s="63"/>
      <c r="F204" s="64"/>
      <c r="G204" s="268"/>
      <c r="H204" s="79"/>
      <c r="I204" s="162">
        <f t="shared" si="5"/>
        <v>0</v>
      </c>
    </row>
    <row r="205" spans="2:9" x14ac:dyDescent="0.25">
      <c r="B205" s="140" t="s">
        <v>1423</v>
      </c>
      <c r="C205" s="61"/>
      <c r="D205" s="62"/>
      <c r="E205" s="63"/>
      <c r="F205" s="64"/>
      <c r="G205" s="268"/>
      <c r="H205" s="79"/>
      <c r="I205" s="162">
        <f t="shared" si="5"/>
        <v>0</v>
      </c>
    </row>
    <row r="206" spans="2:9" x14ac:dyDescent="0.25">
      <c r="B206" s="140" t="s">
        <v>1424</v>
      </c>
      <c r="C206" s="61"/>
      <c r="D206" s="62"/>
      <c r="E206" s="63"/>
      <c r="F206" s="64"/>
      <c r="G206" s="268"/>
      <c r="H206" s="79"/>
      <c r="I206" s="162">
        <f t="shared" si="5"/>
        <v>0</v>
      </c>
    </row>
    <row r="207" spans="2:9" x14ac:dyDescent="0.25">
      <c r="B207" s="140" t="s">
        <v>1425</v>
      </c>
      <c r="C207" s="61"/>
      <c r="D207" s="62"/>
      <c r="E207" s="63"/>
      <c r="F207" s="64"/>
      <c r="G207" s="268"/>
      <c r="H207" s="79"/>
      <c r="I207" s="162">
        <f t="shared" si="5"/>
        <v>0</v>
      </c>
    </row>
    <row r="208" spans="2:9" x14ac:dyDescent="0.25">
      <c r="B208" s="140" t="s">
        <v>1426</v>
      </c>
      <c r="C208" s="61"/>
      <c r="D208" s="62"/>
      <c r="E208" s="63"/>
      <c r="F208" s="64"/>
      <c r="G208" s="268"/>
      <c r="H208" s="79"/>
      <c r="I208" s="162">
        <f t="shared" si="5"/>
        <v>0</v>
      </c>
    </row>
    <row r="209" spans="2:9" x14ac:dyDescent="0.25">
      <c r="B209" s="140" t="s">
        <v>1427</v>
      </c>
      <c r="C209" s="61"/>
      <c r="D209" s="62"/>
      <c r="E209" s="63"/>
      <c r="F209" s="64"/>
      <c r="G209" s="268"/>
      <c r="H209" s="79"/>
      <c r="I209" s="162">
        <f t="shared" si="5"/>
        <v>0</v>
      </c>
    </row>
    <row r="210" spans="2:9" x14ac:dyDescent="0.25">
      <c r="B210" s="140" t="s">
        <v>1428</v>
      </c>
      <c r="C210" s="61"/>
      <c r="D210" s="62"/>
      <c r="E210" s="63"/>
      <c r="F210" s="64"/>
      <c r="G210" s="268"/>
      <c r="H210" s="79"/>
      <c r="I210" s="162">
        <f t="shared" si="5"/>
        <v>0</v>
      </c>
    </row>
    <row r="211" spans="2:9" x14ac:dyDescent="0.25">
      <c r="B211" s="140" t="s">
        <v>1429</v>
      </c>
      <c r="C211" s="61"/>
      <c r="D211" s="62"/>
      <c r="E211" s="63"/>
      <c r="F211" s="64"/>
      <c r="G211" s="268"/>
      <c r="H211" s="79"/>
      <c r="I211" s="162">
        <f t="shared" si="5"/>
        <v>0</v>
      </c>
    </row>
    <row r="212" spans="2:9" x14ac:dyDescent="0.25">
      <c r="B212" s="140" t="s">
        <v>1430</v>
      </c>
      <c r="C212" s="61"/>
      <c r="D212" s="62"/>
      <c r="E212" s="63"/>
      <c r="F212" s="64"/>
      <c r="G212" s="268"/>
      <c r="H212" s="79"/>
      <c r="I212" s="162">
        <f t="shared" si="5"/>
        <v>0</v>
      </c>
    </row>
    <row r="213" spans="2:9" x14ac:dyDescent="0.25">
      <c r="B213" s="140" t="s">
        <v>1431</v>
      </c>
      <c r="C213" s="61"/>
      <c r="D213" s="62"/>
      <c r="E213" s="63"/>
      <c r="F213" s="64"/>
      <c r="G213" s="268"/>
      <c r="H213" s="79"/>
      <c r="I213" s="162">
        <f t="shared" si="5"/>
        <v>0</v>
      </c>
    </row>
    <row r="214" spans="2:9" x14ac:dyDescent="0.25">
      <c r="B214" s="140" t="s">
        <v>1432</v>
      </c>
      <c r="C214" s="61"/>
      <c r="D214" s="62"/>
      <c r="E214" s="63"/>
      <c r="F214" s="64"/>
      <c r="G214" s="268"/>
      <c r="H214" s="79"/>
      <c r="I214" s="162">
        <f t="shared" si="5"/>
        <v>0</v>
      </c>
    </row>
    <row r="215" spans="2:9" x14ac:dyDescent="0.25">
      <c r="B215" s="140" t="s">
        <v>1433</v>
      </c>
      <c r="C215" s="61"/>
      <c r="D215" s="62"/>
      <c r="E215" s="63"/>
      <c r="F215" s="64"/>
      <c r="G215" s="268"/>
      <c r="H215" s="79"/>
      <c r="I215" s="162">
        <f t="shared" si="5"/>
        <v>0</v>
      </c>
    </row>
    <row r="216" spans="2:9" x14ac:dyDescent="0.25">
      <c r="B216" s="140" t="s">
        <v>1434</v>
      </c>
      <c r="C216" s="61"/>
      <c r="D216" s="62"/>
      <c r="E216" s="63"/>
      <c r="F216" s="64"/>
      <c r="G216" s="268"/>
      <c r="H216" s="79"/>
      <c r="I216" s="162">
        <f t="shared" si="5"/>
        <v>0</v>
      </c>
    </row>
    <row r="217" spans="2:9" x14ac:dyDescent="0.25">
      <c r="B217" s="140" t="s">
        <v>1435</v>
      </c>
      <c r="C217" s="61"/>
      <c r="D217" s="62"/>
      <c r="E217" s="63"/>
      <c r="F217" s="64"/>
      <c r="G217" s="268"/>
      <c r="H217" s="79"/>
      <c r="I217" s="162">
        <f t="shared" si="5"/>
        <v>0</v>
      </c>
    </row>
    <row r="218" spans="2:9" x14ac:dyDescent="0.25">
      <c r="B218" s="140" t="s">
        <v>1436</v>
      </c>
      <c r="C218" s="61"/>
      <c r="D218" s="62"/>
      <c r="E218" s="63"/>
      <c r="F218" s="64"/>
      <c r="G218" s="268"/>
      <c r="H218" s="79"/>
      <c r="I218" s="162">
        <f t="shared" ref="I218:I278" si="6">H218*G218</f>
        <v>0</v>
      </c>
    </row>
    <row r="219" spans="2:9" x14ac:dyDescent="0.25">
      <c r="B219" s="140" t="s">
        <v>1437</v>
      </c>
      <c r="C219" s="61"/>
      <c r="D219" s="62"/>
      <c r="E219" s="63"/>
      <c r="F219" s="64"/>
      <c r="G219" s="268"/>
      <c r="H219" s="79"/>
      <c r="I219" s="162">
        <f t="shared" si="6"/>
        <v>0</v>
      </c>
    </row>
    <row r="220" spans="2:9" x14ac:dyDescent="0.25">
      <c r="B220" s="140" t="s">
        <v>1438</v>
      </c>
      <c r="C220" s="61"/>
      <c r="D220" s="62"/>
      <c r="E220" s="63"/>
      <c r="F220" s="64"/>
      <c r="G220" s="268"/>
      <c r="H220" s="79"/>
      <c r="I220" s="162">
        <f t="shared" si="6"/>
        <v>0</v>
      </c>
    </row>
    <row r="221" spans="2:9" x14ac:dyDescent="0.25">
      <c r="B221" s="140" t="s">
        <v>1439</v>
      </c>
      <c r="C221" s="61"/>
      <c r="D221" s="62"/>
      <c r="E221" s="63"/>
      <c r="F221" s="64"/>
      <c r="G221" s="268"/>
      <c r="H221" s="79"/>
      <c r="I221" s="162">
        <f t="shared" si="6"/>
        <v>0</v>
      </c>
    </row>
    <row r="222" spans="2:9" x14ac:dyDescent="0.25">
      <c r="B222" s="140" t="s">
        <v>1440</v>
      </c>
      <c r="C222" s="61"/>
      <c r="D222" s="62"/>
      <c r="E222" s="63"/>
      <c r="F222" s="64"/>
      <c r="G222" s="268"/>
      <c r="H222" s="79"/>
      <c r="I222" s="162">
        <f t="shared" si="6"/>
        <v>0</v>
      </c>
    </row>
    <row r="223" spans="2:9" x14ac:dyDescent="0.25">
      <c r="B223" s="140" t="s">
        <v>1441</v>
      </c>
      <c r="C223" s="61"/>
      <c r="D223" s="62"/>
      <c r="E223" s="63"/>
      <c r="F223" s="64"/>
      <c r="G223" s="268"/>
      <c r="H223" s="79"/>
      <c r="I223" s="162">
        <f t="shared" si="6"/>
        <v>0</v>
      </c>
    </row>
    <row r="224" spans="2:9" x14ac:dyDescent="0.25">
      <c r="B224" s="140" t="s">
        <v>1442</v>
      </c>
      <c r="C224" s="61"/>
      <c r="D224" s="62"/>
      <c r="E224" s="63"/>
      <c r="F224" s="64"/>
      <c r="G224" s="268"/>
      <c r="H224" s="79"/>
      <c r="I224" s="162">
        <f t="shared" si="6"/>
        <v>0</v>
      </c>
    </row>
    <row r="225" spans="2:9" x14ac:dyDescent="0.25">
      <c r="B225" s="140" t="s">
        <v>1443</v>
      </c>
      <c r="C225" s="61"/>
      <c r="D225" s="62"/>
      <c r="E225" s="63"/>
      <c r="F225" s="64"/>
      <c r="G225" s="268"/>
      <c r="H225" s="79"/>
      <c r="I225" s="162">
        <f t="shared" si="6"/>
        <v>0</v>
      </c>
    </row>
    <row r="226" spans="2:9" x14ac:dyDescent="0.25">
      <c r="B226" s="140" t="s">
        <v>1444</v>
      </c>
      <c r="C226" s="61"/>
      <c r="D226" s="62"/>
      <c r="E226" s="63"/>
      <c r="F226" s="64"/>
      <c r="G226" s="268"/>
      <c r="H226" s="79"/>
      <c r="I226" s="162">
        <f t="shared" si="6"/>
        <v>0</v>
      </c>
    </row>
    <row r="227" spans="2:9" x14ac:dyDescent="0.25">
      <c r="B227" s="140" t="s">
        <v>1445</v>
      </c>
      <c r="C227" s="61"/>
      <c r="D227" s="62"/>
      <c r="E227" s="63"/>
      <c r="F227" s="64"/>
      <c r="G227" s="268"/>
      <c r="H227" s="79"/>
      <c r="I227" s="162">
        <f t="shared" si="6"/>
        <v>0</v>
      </c>
    </row>
    <row r="228" spans="2:9" x14ac:dyDescent="0.25">
      <c r="B228" s="140" t="s">
        <v>1446</v>
      </c>
      <c r="C228" s="61"/>
      <c r="D228" s="62"/>
      <c r="E228" s="63"/>
      <c r="F228" s="64"/>
      <c r="G228" s="268"/>
      <c r="H228" s="79"/>
      <c r="I228" s="162">
        <f t="shared" si="6"/>
        <v>0</v>
      </c>
    </row>
    <row r="229" spans="2:9" x14ac:dyDescent="0.25">
      <c r="B229" s="140" t="s">
        <v>1447</v>
      </c>
      <c r="C229" s="61"/>
      <c r="D229" s="62"/>
      <c r="E229" s="63"/>
      <c r="F229" s="64"/>
      <c r="G229" s="268"/>
      <c r="H229" s="79"/>
      <c r="I229" s="162">
        <f t="shared" si="6"/>
        <v>0</v>
      </c>
    </row>
    <row r="230" spans="2:9" x14ac:dyDescent="0.25">
      <c r="B230" s="140" t="s">
        <v>1448</v>
      </c>
      <c r="C230" s="61"/>
      <c r="D230" s="62"/>
      <c r="E230" s="63"/>
      <c r="F230" s="64"/>
      <c r="G230" s="268"/>
      <c r="H230" s="79"/>
      <c r="I230" s="162">
        <f t="shared" si="6"/>
        <v>0</v>
      </c>
    </row>
    <row r="231" spans="2:9" x14ac:dyDescent="0.25">
      <c r="B231" s="140" t="s">
        <v>1449</v>
      </c>
      <c r="C231" s="61"/>
      <c r="D231" s="62"/>
      <c r="E231" s="63"/>
      <c r="F231" s="64"/>
      <c r="G231" s="268"/>
      <c r="H231" s="79"/>
      <c r="I231" s="162">
        <f t="shared" si="6"/>
        <v>0</v>
      </c>
    </row>
    <row r="232" spans="2:9" x14ac:dyDescent="0.25">
      <c r="B232" s="140" t="s">
        <v>1450</v>
      </c>
      <c r="C232" s="61"/>
      <c r="D232" s="62"/>
      <c r="E232" s="63"/>
      <c r="F232" s="64"/>
      <c r="G232" s="268"/>
      <c r="H232" s="79"/>
      <c r="I232" s="162">
        <f t="shared" si="6"/>
        <v>0</v>
      </c>
    </row>
    <row r="233" spans="2:9" x14ac:dyDescent="0.25">
      <c r="B233" s="140" t="s">
        <v>1451</v>
      </c>
      <c r="C233" s="61"/>
      <c r="D233" s="62"/>
      <c r="E233" s="63"/>
      <c r="F233" s="64"/>
      <c r="G233" s="268"/>
      <c r="H233" s="79"/>
      <c r="I233" s="162">
        <f t="shared" si="6"/>
        <v>0</v>
      </c>
    </row>
    <row r="234" spans="2:9" x14ac:dyDescent="0.25">
      <c r="B234" s="140" t="s">
        <v>1452</v>
      </c>
      <c r="C234" s="61"/>
      <c r="D234" s="62"/>
      <c r="E234" s="63"/>
      <c r="F234" s="64"/>
      <c r="G234" s="268"/>
      <c r="H234" s="79"/>
      <c r="I234" s="162">
        <f t="shared" si="6"/>
        <v>0</v>
      </c>
    </row>
    <row r="235" spans="2:9" x14ac:dyDescent="0.25">
      <c r="B235" s="140" t="s">
        <v>1453</v>
      </c>
      <c r="C235" s="61"/>
      <c r="D235" s="62"/>
      <c r="E235" s="63"/>
      <c r="F235" s="64"/>
      <c r="G235" s="268"/>
      <c r="H235" s="79"/>
      <c r="I235" s="162">
        <f t="shared" si="6"/>
        <v>0</v>
      </c>
    </row>
    <row r="236" spans="2:9" x14ac:dyDescent="0.25">
      <c r="B236" s="140" t="s">
        <v>1454</v>
      </c>
      <c r="C236" s="61"/>
      <c r="D236" s="62"/>
      <c r="E236" s="63"/>
      <c r="F236" s="64"/>
      <c r="G236" s="268"/>
      <c r="H236" s="79"/>
      <c r="I236" s="162">
        <f t="shared" si="6"/>
        <v>0</v>
      </c>
    </row>
    <row r="237" spans="2:9" x14ac:dyDescent="0.25">
      <c r="B237" s="140" t="s">
        <v>1455</v>
      </c>
      <c r="C237" s="61"/>
      <c r="D237" s="62"/>
      <c r="E237" s="63"/>
      <c r="F237" s="64"/>
      <c r="G237" s="268"/>
      <c r="H237" s="79"/>
      <c r="I237" s="162">
        <f t="shared" si="6"/>
        <v>0</v>
      </c>
    </row>
    <row r="238" spans="2:9" x14ac:dyDescent="0.25">
      <c r="B238" s="140" t="s">
        <v>1456</v>
      </c>
      <c r="C238" s="61"/>
      <c r="D238" s="62"/>
      <c r="E238" s="63"/>
      <c r="F238" s="64"/>
      <c r="G238" s="268"/>
      <c r="H238" s="79"/>
      <c r="I238" s="162">
        <f t="shared" si="6"/>
        <v>0</v>
      </c>
    </row>
    <row r="239" spans="2:9" x14ac:dyDescent="0.25">
      <c r="B239" s="140" t="s">
        <v>1457</v>
      </c>
      <c r="C239" s="61"/>
      <c r="D239" s="62"/>
      <c r="E239" s="63"/>
      <c r="F239" s="64"/>
      <c r="G239" s="268"/>
      <c r="H239" s="79"/>
      <c r="I239" s="162">
        <f t="shared" si="6"/>
        <v>0</v>
      </c>
    </row>
    <row r="240" spans="2:9" x14ac:dyDescent="0.25">
      <c r="B240" s="140" t="s">
        <v>1458</v>
      </c>
      <c r="C240" s="61"/>
      <c r="D240" s="62"/>
      <c r="E240" s="63"/>
      <c r="F240" s="64"/>
      <c r="G240" s="268"/>
      <c r="H240" s="79"/>
      <c r="I240" s="162">
        <f t="shared" si="6"/>
        <v>0</v>
      </c>
    </row>
    <row r="241" spans="2:9" x14ac:dyDescent="0.25">
      <c r="B241" s="140" t="s">
        <v>1459</v>
      </c>
      <c r="C241" s="61"/>
      <c r="D241" s="62"/>
      <c r="E241" s="63"/>
      <c r="F241" s="64"/>
      <c r="G241" s="268"/>
      <c r="H241" s="79"/>
      <c r="I241" s="162">
        <f t="shared" si="6"/>
        <v>0</v>
      </c>
    </row>
    <row r="242" spans="2:9" x14ac:dyDescent="0.25">
      <c r="B242" s="140" t="s">
        <v>1460</v>
      </c>
      <c r="C242" s="61"/>
      <c r="D242" s="62"/>
      <c r="E242" s="63"/>
      <c r="F242" s="64"/>
      <c r="G242" s="268"/>
      <c r="H242" s="79"/>
      <c r="I242" s="162">
        <f t="shared" si="6"/>
        <v>0</v>
      </c>
    </row>
    <row r="243" spans="2:9" x14ac:dyDescent="0.25">
      <c r="B243" s="140" t="s">
        <v>1461</v>
      </c>
      <c r="C243" s="61"/>
      <c r="D243" s="62"/>
      <c r="E243" s="63"/>
      <c r="F243" s="64"/>
      <c r="G243" s="268"/>
      <c r="H243" s="79"/>
      <c r="I243" s="162">
        <f t="shared" si="6"/>
        <v>0</v>
      </c>
    </row>
    <row r="244" spans="2:9" x14ac:dyDescent="0.25">
      <c r="B244" s="140" t="s">
        <v>1462</v>
      </c>
      <c r="C244" s="61"/>
      <c r="D244" s="62"/>
      <c r="E244" s="63"/>
      <c r="F244" s="64"/>
      <c r="G244" s="268"/>
      <c r="H244" s="79"/>
      <c r="I244" s="162">
        <f t="shared" si="6"/>
        <v>0</v>
      </c>
    </row>
    <row r="245" spans="2:9" x14ac:dyDescent="0.25">
      <c r="B245" s="140" t="s">
        <v>1463</v>
      </c>
      <c r="C245" s="61"/>
      <c r="D245" s="62"/>
      <c r="E245" s="63"/>
      <c r="F245" s="64"/>
      <c r="G245" s="268"/>
      <c r="H245" s="79"/>
      <c r="I245" s="162">
        <f t="shared" si="6"/>
        <v>0</v>
      </c>
    </row>
    <row r="246" spans="2:9" x14ac:dyDescent="0.25">
      <c r="B246" s="140" t="s">
        <v>1464</v>
      </c>
      <c r="C246" s="61"/>
      <c r="D246" s="62"/>
      <c r="E246" s="63"/>
      <c r="F246" s="64"/>
      <c r="G246" s="268"/>
      <c r="H246" s="79"/>
      <c r="I246" s="162">
        <f t="shared" si="6"/>
        <v>0</v>
      </c>
    </row>
    <row r="247" spans="2:9" x14ac:dyDescent="0.25">
      <c r="B247" s="140" t="s">
        <v>1465</v>
      </c>
      <c r="C247" s="61"/>
      <c r="D247" s="62"/>
      <c r="E247" s="63"/>
      <c r="F247" s="64"/>
      <c r="G247" s="268"/>
      <c r="H247" s="79"/>
      <c r="I247" s="162">
        <f t="shared" si="6"/>
        <v>0</v>
      </c>
    </row>
    <row r="248" spans="2:9" x14ac:dyDescent="0.25">
      <c r="B248" s="140" t="s">
        <v>1466</v>
      </c>
      <c r="C248" s="61"/>
      <c r="D248" s="62"/>
      <c r="E248" s="63"/>
      <c r="F248" s="64"/>
      <c r="G248" s="268"/>
      <c r="H248" s="79"/>
      <c r="I248" s="162">
        <f t="shared" si="6"/>
        <v>0</v>
      </c>
    </row>
    <row r="249" spans="2:9" x14ac:dyDescent="0.25">
      <c r="B249" s="140" t="s">
        <v>1467</v>
      </c>
      <c r="C249" s="61"/>
      <c r="D249" s="62"/>
      <c r="E249" s="63"/>
      <c r="F249" s="64"/>
      <c r="G249" s="268"/>
      <c r="H249" s="79"/>
      <c r="I249" s="162">
        <f t="shared" si="6"/>
        <v>0</v>
      </c>
    </row>
    <row r="250" spans="2:9" x14ac:dyDescent="0.25">
      <c r="B250" s="140" t="s">
        <v>1468</v>
      </c>
      <c r="C250" s="61"/>
      <c r="D250" s="62"/>
      <c r="E250" s="63"/>
      <c r="F250" s="64"/>
      <c r="G250" s="268"/>
      <c r="H250" s="79"/>
      <c r="I250" s="162">
        <f t="shared" si="6"/>
        <v>0</v>
      </c>
    </row>
    <row r="251" spans="2:9" x14ac:dyDescent="0.25">
      <c r="B251" s="140" t="s">
        <v>1469</v>
      </c>
      <c r="C251" s="61"/>
      <c r="D251" s="62"/>
      <c r="E251" s="63"/>
      <c r="F251" s="64"/>
      <c r="G251" s="268"/>
      <c r="H251" s="79"/>
      <c r="I251" s="162">
        <f t="shared" si="6"/>
        <v>0</v>
      </c>
    </row>
    <row r="252" spans="2:9" x14ac:dyDescent="0.25">
      <c r="B252" s="140" t="s">
        <v>1470</v>
      </c>
      <c r="C252" s="61"/>
      <c r="D252" s="62"/>
      <c r="E252" s="63"/>
      <c r="F252" s="64"/>
      <c r="G252" s="268"/>
      <c r="H252" s="79"/>
      <c r="I252" s="162">
        <f t="shared" si="6"/>
        <v>0</v>
      </c>
    </row>
    <row r="253" spans="2:9" x14ac:dyDescent="0.25">
      <c r="B253" s="140" t="s">
        <v>1471</v>
      </c>
      <c r="C253" s="61"/>
      <c r="D253" s="62"/>
      <c r="E253" s="63"/>
      <c r="F253" s="64"/>
      <c r="G253" s="268"/>
      <c r="H253" s="79"/>
      <c r="I253" s="162">
        <f t="shared" si="6"/>
        <v>0</v>
      </c>
    </row>
    <row r="254" spans="2:9" x14ac:dyDescent="0.25">
      <c r="B254" s="140" t="s">
        <v>1472</v>
      </c>
      <c r="C254" s="61"/>
      <c r="D254" s="62"/>
      <c r="E254" s="63"/>
      <c r="F254" s="64"/>
      <c r="G254" s="268"/>
      <c r="H254" s="79"/>
      <c r="I254" s="162">
        <f t="shared" si="6"/>
        <v>0</v>
      </c>
    </row>
    <row r="255" spans="2:9" x14ac:dyDescent="0.25">
      <c r="B255" s="140" t="s">
        <v>1473</v>
      </c>
      <c r="C255" s="61"/>
      <c r="D255" s="62"/>
      <c r="E255" s="63"/>
      <c r="F255" s="64"/>
      <c r="G255" s="268"/>
      <c r="H255" s="79"/>
      <c r="I255" s="162">
        <f t="shared" si="6"/>
        <v>0</v>
      </c>
    </row>
    <row r="256" spans="2:9" x14ac:dyDescent="0.25">
      <c r="B256" s="140" t="s">
        <v>1474</v>
      </c>
      <c r="C256" s="61"/>
      <c r="D256" s="62"/>
      <c r="E256" s="63"/>
      <c r="F256" s="64"/>
      <c r="G256" s="268"/>
      <c r="H256" s="79"/>
      <c r="I256" s="162">
        <f t="shared" si="6"/>
        <v>0</v>
      </c>
    </row>
    <row r="257" spans="2:9" x14ac:dyDescent="0.25">
      <c r="B257" s="140" t="s">
        <v>1475</v>
      </c>
      <c r="C257" s="61"/>
      <c r="D257" s="62"/>
      <c r="E257" s="63"/>
      <c r="F257" s="64"/>
      <c r="G257" s="268"/>
      <c r="H257" s="79"/>
      <c r="I257" s="162">
        <f t="shared" si="6"/>
        <v>0</v>
      </c>
    </row>
    <row r="258" spans="2:9" x14ac:dyDescent="0.25">
      <c r="B258" s="140" t="s">
        <v>1476</v>
      </c>
      <c r="C258" s="61"/>
      <c r="D258" s="62"/>
      <c r="E258" s="63"/>
      <c r="F258" s="64"/>
      <c r="G258" s="268"/>
      <c r="H258" s="79"/>
      <c r="I258" s="162">
        <f t="shared" si="6"/>
        <v>0</v>
      </c>
    </row>
    <row r="259" spans="2:9" x14ac:dyDescent="0.25">
      <c r="B259" s="140" t="s">
        <v>1477</v>
      </c>
      <c r="C259" s="61"/>
      <c r="D259" s="62"/>
      <c r="E259" s="63"/>
      <c r="F259" s="64"/>
      <c r="G259" s="268"/>
      <c r="H259" s="79"/>
      <c r="I259" s="162">
        <f t="shared" si="6"/>
        <v>0</v>
      </c>
    </row>
    <row r="260" spans="2:9" x14ac:dyDescent="0.25">
      <c r="B260" s="140" t="s">
        <v>1478</v>
      </c>
      <c r="C260" s="61"/>
      <c r="D260" s="62"/>
      <c r="E260" s="63"/>
      <c r="F260" s="64"/>
      <c r="G260" s="268"/>
      <c r="H260" s="79"/>
      <c r="I260" s="162">
        <f t="shared" si="6"/>
        <v>0</v>
      </c>
    </row>
    <row r="261" spans="2:9" x14ac:dyDescent="0.25">
      <c r="B261" s="140" t="s">
        <v>1479</v>
      </c>
      <c r="C261" s="61"/>
      <c r="D261" s="62"/>
      <c r="E261" s="63"/>
      <c r="F261" s="64"/>
      <c r="G261" s="268"/>
      <c r="H261" s="79"/>
      <c r="I261" s="162">
        <f t="shared" si="6"/>
        <v>0</v>
      </c>
    </row>
    <row r="262" spans="2:9" x14ac:dyDescent="0.25">
      <c r="B262" s="140" t="s">
        <v>1480</v>
      </c>
      <c r="C262" s="61"/>
      <c r="D262" s="62"/>
      <c r="E262" s="63"/>
      <c r="F262" s="64"/>
      <c r="G262" s="268"/>
      <c r="H262" s="79"/>
      <c r="I262" s="162">
        <f t="shared" si="6"/>
        <v>0</v>
      </c>
    </row>
    <row r="263" spans="2:9" x14ac:dyDescent="0.25">
      <c r="B263" s="140" t="s">
        <v>1481</v>
      </c>
      <c r="C263" s="61"/>
      <c r="D263" s="62"/>
      <c r="E263" s="63"/>
      <c r="F263" s="64"/>
      <c r="G263" s="268"/>
      <c r="H263" s="79"/>
      <c r="I263" s="162">
        <f t="shared" si="6"/>
        <v>0</v>
      </c>
    </row>
    <row r="264" spans="2:9" x14ac:dyDescent="0.25">
      <c r="B264" s="140" t="s">
        <v>1482</v>
      </c>
      <c r="C264" s="61"/>
      <c r="D264" s="62"/>
      <c r="E264" s="63"/>
      <c r="F264" s="64"/>
      <c r="G264" s="268"/>
      <c r="H264" s="79"/>
      <c r="I264" s="162">
        <f t="shared" si="6"/>
        <v>0</v>
      </c>
    </row>
    <row r="265" spans="2:9" x14ac:dyDescent="0.25">
      <c r="B265" s="140" t="s">
        <v>1483</v>
      </c>
      <c r="C265" s="61"/>
      <c r="D265" s="62"/>
      <c r="E265" s="63"/>
      <c r="F265" s="64"/>
      <c r="G265" s="268"/>
      <c r="H265" s="79"/>
      <c r="I265" s="162">
        <f t="shared" si="6"/>
        <v>0</v>
      </c>
    </row>
    <row r="266" spans="2:9" x14ac:dyDescent="0.25">
      <c r="B266" s="140" t="s">
        <v>1484</v>
      </c>
      <c r="C266" s="61"/>
      <c r="D266" s="62"/>
      <c r="E266" s="63"/>
      <c r="F266" s="64"/>
      <c r="G266" s="268"/>
      <c r="H266" s="79"/>
      <c r="I266" s="162">
        <f t="shared" si="6"/>
        <v>0</v>
      </c>
    </row>
    <row r="267" spans="2:9" x14ac:dyDescent="0.25">
      <c r="B267" s="140" t="s">
        <v>1485</v>
      </c>
      <c r="C267" s="61"/>
      <c r="D267" s="62"/>
      <c r="E267" s="63"/>
      <c r="F267" s="64"/>
      <c r="G267" s="268"/>
      <c r="H267" s="79"/>
      <c r="I267" s="162">
        <f t="shared" si="6"/>
        <v>0</v>
      </c>
    </row>
    <row r="268" spans="2:9" x14ac:dyDescent="0.25">
      <c r="B268" s="140" t="s">
        <v>1486</v>
      </c>
      <c r="C268" s="61"/>
      <c r="D268" s="62"/>
      <c r="E268" s="63"/>
      <c r="F268" s="64"/>
      <c r="G268" s="268"/>
      <c r="H268" s="79"/>
      <c r="I268" s="162">
        <f t="shared" si="6"/>
        <v>0</v>
      </c>
    </row>
    <row r="269" spans="2:9" x14ac:dyDescent="0.25">
      <c r="B269" s="140" t="s">
        <v>1487</v>
      </c>
      <c r="C269" s="61"/>
      <c r="D269" s="62"/>
      <c r="E269" s="63"/>
      <c r="F269" s="64"/>
      <c r="G269" s="268"/>
      <c r="H269" s="79"/>
      <c r="I269" s="162">
        <f t="shared" si="6"/>
        <v>0</v>
      </c>
    </row>
    <row r="270" spans="2:9" x14ac:dyDescent="0.25">
      <c r="B270" s="140" t="s">
        <v>1488</v>
      </c>
      <c r="C270" s="61"/>
      <c r="D270" s="62"/>
      <c r="E270" s="63"/>
      <c r="F270" s="64"/>
      <c r="G270" s="268"/>
      <c r="H270" s="79"/>
      <c r="I270" s="162">
        <f t="shared" si="6"/>
        <v>0</v>
      </c>
    </row>
    <row r="271" spans="2:9" x14ac:dyDescent="0.25">
      <c r="B271" s="140" t="s">
        <v>1489</v>
      </c>
      <c r="C271" s="61"/>
      <c r="D271" s="62"/>
      <c r="E271" s="63"/>
      <c r="F271" s="64"/>
      <c r="G271" s="268"/>
      <c r="H271" s="79"/>
      <c r="I271" s="162">
        <f t="shared" si="6"/>
        <v>0</v>
      </c>
    </row>
    <row r="272" spans="2:9" x14ac:dyDescent="0.25">
      <c r="B272" s="140" t="s">
        <v>1490</v>
      </c>
      <c r="C272" s="61"/>
      <c r="D272" s="62"/>
      <c r="E272" s="63"/>
      <c r="F272" s="64"/>
      <c r="G272" s="268"/>
      <c r="H272" s="79"/>
      <c r="I272" s="162">
        <f t="shared" si="6"/>
        <v>0</v>
      </c>
    </row>
    <row r="273" spans="2:9" x14ac:dyDescent="0.25">
      <c r="B273" s="140" t="s">
        <v>1491</v>
      </c>
      <c r="C273" s="61"/>
      <c r="D273" s="62"/>
      <c r="E273" s="63"/>
      <c r="F273" s="64"/>
      <c r="G273" s="268"/>
      <c r="H273" s="79"/>
      <c r="I273" s="162">
        <f t="shared" si="6"/>
        <v>0</v>
      </c>
    </row>
    <row r="274" spans="2:9" x14ac:dyDescent="0.25">
      <c r="B274" s="140" t="s">
        <v>1492</v>
      </c>
      <c r="C274" s="61"/>
      <c r="D274" s="62"/>
      <c r="E274" s="63"/>
      <c r="F274" s="64"/>
      <c r="G274" s="268"/>
      <c r="H274" s="79"/>
      <c r="I274" s="162">
        <f t="shared" si="6"/>
        <v>0</v>
      </c>
    </row>
    <row r="275" spans="2:9" x14ac:dyDescent="0.25">
      <c r="B275" s="140" t="s">
        <v>1493</v>
      </c>
      <c r="C275" s="61"/>
      <c r="D275" s="62"/>
      <c r="E275" s="63"/>
      <c r="F275" s="64"/>
      <c r="G275" s="268"/>
      <c r="H275" s="79"/>
      <c r="I275" s="162">
        <f t="shared" si="6"/>
        <v>0</v>
      </c>
    </row>
    <row r="276" spans="2:9" x14ac:dyDescent="0.25">
      <c r="B276" s="140" t="s">
        <v>1494</v>
      </c>
      <c r="C276" s="61"/>
      <c r="D276" s="62"/>
      <c r="E276" s="63"/>
      <c r="F276" s="64"/>
      <c r="G276" s="268"/>
      <c r="H276" s="79"/>
      <c r="I276" s="162">
        <f t="shared" si="6"/>
        <v>0</v>
      </c>
    </row>
    <row r="277" spans="2:9" x14ac:dyDescent="0.25">
      <c r="B277" s="140" t="s">
        <v>1495</v>
      </c>
      <c r="C277" s="61"/>
      <c r="D277" s="62"/>
      <c r="E277" s="63"/>
      <c r="F277" s="64"/>
      <c r="G277" s="268"/>
      <c r="H277" s="79"/>
      <c r="I277" s="162">
        <f t="shared" si="6"/>
        <v>0</v>
      </c>
    </row>
    <row r="278" spans="2:9" x14ac:dyDescent="0.25">
      <c r="B278" s="140" t="s">
        <v>1496</v>
      </c>
      <c r="C278" s="61"/>
      <c r="D278" s="62"/>
      <c r="E278" s="63"/>
      <c r="F278" s="64"/>
      <c r="G278" s="268"/>
      <c r="H278" s="79"/>
      <c r="I278" s="162">
        <f t="shared" si="6"/>
        <v>0</v>
      </c>
    </row>
    <row r="279" spans="2:9" x14ac:dyDescent="0.25">
      <c r="B279" s="140" t="s">
        <v>1497</v>
      </c>
      <c r="C279" s="61"/>
      <c r="D279" s="62"/>
      <c r="E279" s="63"/>
      <c r="F279" s="64"/>
      <c r="G279" s="268"/>
      <c r="H279" s="79"/>
      <c r="I279" s="162">
        <f t="shared" ref="I279:I309" si="7">H279*G279</f>
        <v>0</v>
      </c>
    </row>
    <row r="280" spans="2:9" x14ac:dyDescent="0.25">
      <c r="B280" s="140" t="s">
        <v>1498</v>
      </c>
      <c r="C280" s="61"/>
      <c r="D280" s="62"/>
      <c r="E280" s="63"/>
      <c r="F280" s="64"/>
      <c r="G280" s="268"/>
      <c r="H280" s="79"/>
      <c r="I280" s="162">
        <f t="shared" si="7"/>
        <v>0</v>
      </c>
    </row>
    <row r="281" spans="2:9" x14ac:dyDescent="0.25">
      <c r="B281" s="140" t="s">
        <v>1499</v>
      </c>
      <c r="C281" s="61"/>
      <c r="D281" s="62"/>
      <c r="E281" s="63"/>
      <c r="F281" s="64"/>
      <c r="G281" s="268"/>
      <c r="H281" s="79"/>
      <c r="I281" s="162">
        <f t="shared" si="7"/>
        <v>0</v>
      </c>
    </row>
    <row r="282" spans="2:9" x14ac:dyDescent="0.25">
      <c r="B282" s="140" t="s">
        <v>1500</v>
      </c>
      <c r="C282" s="61"/>
      <c r="D282" s="62"/>
      <c r="E282" s="63"/>
      <c r="F282" s="64"/>
      <c r="G282" s="268"/>
      <c r="H282" s="79"/>
      <c r="I282" s="162">
        <f t="shared" si="7"/>
        <v>0</v>
      </c>
    </row>
    <row r="283" spans="2:9" x14ac:dyDescent="0.25">
      <c r="B283" s="140" t="s">
        <v>1501</v>
      </c>
      <c r="C283" s="61"/>
      <c r="D283" s="62"/>
      <c r="E283" s="63"/>
      <c r="F283" s="64"/>
      <c r="G283" s="268"/>
      <c r="H283" s="79"/>
      <c r="I283" s="162">
        <f t="shared" si="7"/>
        <v>0</v>
      </c>
    </row>
    <row r="284" spans="2:9" x14ac:dyDescent="0.25">
      <c r="B284" s="140" t="s">
        <v>1502</v>
      </c>
      <c r="C284" s="61"/>
      <c r="D284" s="62"/>
      <c r="E284" s="63"/>
      <c r="F284" s="64"/>
      <c r="G284" s="268"/>
      <c r="H284" s="79"/>
      <c r="I284" s="162">
        <f t="shared" si="7"/>
        <v>0</v>
      </c>
    </row>
    <row r="285" spans="2:9" x14ac:dyDescent="0.25">
      <c r="B285" s="140" t="s">
        <v>1503</v>
      </c>
      <c r="C285" s="61"/>
      <c r="D285" s="62"/>
      <c r="E285" s="63"/>
      <c r="F285" s="64"/>
      <c r="G285" s="268"/>
      <c r="H285" s="79"/>
      <c r="I285" s="162">
        <f t="shared" si="7"/>
        <v>0</v>
      </c>
    </row>
    <row r="286" spans="2:9" x14ac:dyDescent="0.25">
      <c r="B286" s="140" t="s">
        <v>1504</v>
      </c>
      <c r="C286" s="61"/>
      <c r="D286" s="62"/>
      <c r="E286" s="63"/>
      <c r="F286" s="64"/>
      <c r="G286" s="268"/>
      <c r="H286" s="79"/>
      <c r="I286" s="162">
        <f t="shared" si="7"/>
        <v>0</v>
      </c>
    </row>
    <row r="287" spans="2:9" x14ac:dyDescent="0.25">
      <c r="B287" s="140" t="s">
        <v>1505</v>
      </c>
      <c r="C287" s="61"/>
      <c r="D287" s="62"/>
      <c r="E287" s="63"/>
      <c r="F287" s="64"/>
      <c r="G287" s="268"/>
      <c r="H287" s="79"/>
      <c r="I287" s="162">
        <f t="shared" si="7"/>
        <v>0</v>
      </c>
    </row>
    <row r="288" spans="2:9" x14ac:dyDescent="0.25">
      <c r="B288" s="140" t="s">
        <v>1506</v>
      </c>
      <c r="C288" s="61"/>
      <c r="D288" s="62"/>
      <c r="E288" s="63"/>
      <c r="F288" s="64"/>
      <c r="G288" s="268"/>
      <c r="H288" s="79"/>
      <c r="I288" s="162">
        <f t="shared" si="7"/>
        <v>0</v>
      </c>
    </row>
    <row r="289" spans="2:9" x14ac:dyDescent="0.25">
      <c r="B289" s="140" t="s">
        <v>1507</v>
      </c>
      <c r="C289" s="61"/>
      <c r="D289" s="62"/>
      <c r="E289" s="63"/>
      <c r="F289" s="64"/>
      <c r="G289" s="268"/>
      <c r="H289" s="79"/>
      <c r="I289" s="162">
        <f t="shared" si="7"/>
        <v>0</v>
      </c>
    </row>
    <row r="290" spans="2:9" x14ac:dyDescent="0.25">
      <c r="B290" s="140" t="s">
        <v>1508</v>
      </c>
      <c r="C290" s="61"/>
      <c r="D290" s="62"/>
      <c r="E290" s="63"/>
      <c r="F290" s="64"/>
      <c r="G290" s="268"/>
      <c r="H290" s="79"/>
      <c r="I290" s="162">
        <f t="shared" si="7"/>
        <v>0</v>
      </c>
    </row>
    <row r="291" spans="2:9" x14ac:dyDescent="0.25">
      <c r="B291" s="140" t="s">
        <v>1509</v>
      </c>
      <c r="C291" s="61"/>
      <c r="D291" s="62"/>
      <c r="E291" s="63"/>
      <c r="F291" s="64"/>
      <c r="G291" s="268"/>
      <c r="H291" s="79"/>
      <c r="I291" s="162">
        <f t="shared" si="7"/>
        <v>0</v>
      </c>
    </row>
    <row r="292" spans="2:9" x14ac:dyDescent="0.25">
      <c r="B292" s="140" t="s">
        <v>1510</v>
      </c>
      <c r="C292" s="61"/>
      <c r="D292" s="62"/>
      <c r="E292" s="63"/>
      <c r="F292" s="64"/>
      <c r="G292" s="268"/>
      <c r="H292" s="79"/>
      <c r="I292" s="162">
        <f t="shared" si="7"/>
        <v>0</v>
      </c>
    </row>
    <row r="293" spans="2:9" x14ac:dyDescent="0.25">
      <c r="B293" s="140" t="s">
        <v>1511</v>
      </c>
      <c r="C293" s="61"/>
      <c r="D293" s="62"/>
      <c r="E293" s="63"/>
      <c r="F293" s="64"/>
      <c r="G293" s="268"/>
      <c r="H293" s="79"/>
      <c r="I293" s="162">
        <f t="shared" si="7"/>
        <v>0</v>
      </c>
    </row>
    <row r="294" spans="2:9" x14ac:dyDescent="0.25">
      <c r="B294" s="140" t="s">
        <v>1512</v>
      </c>
      <c r="C294" s="61"/>
      <c r="D294" s="62"/>
      <c r="E294" s="63"/>
      <c r="F294" s="64"/>
      <c r="G294" s="268"/>
      <c r="H294" s="79"/>
      <c r="I294" s="162">
        <f t="shared" si="7"/>
        <v>0</v>
      </c>
    </row>
    <row r="295" spans="2:9" x14ac:dyDescent="0.25">
      <c r="B295" s="140" t="s">
        <v>1513</v>
      </c>
      <c r="C295" s="61"/>
      <c r="D295" s="62"/>
      <c r="E295" s="63"/>
      <c r="F295" s="64"/>
      <c r="G295" s="268"/>
      <c r="H295" s="79"/>
      <c r="I295" s="162">
        <f t="shared" si="7"/>
        <v>0</v>
      </c>
    </row>
    <row r="296" spans="2:9" x14ac:dyDescent="0.25">
      <c r="B296" s="140" t="s">
        <v>1514</v>
      </c>
      <c r="C296" s="61"/>
      <c r="D296" s="62"/>
      <c r="E296" s="63"/>
      <c r="F296" s="64"/>
      <c r="G296" s="268"/>
      <c r="H296" s="79"/>
      <c r="I296" s="162">
        <f t="shared" si="7"/>
        <v>0</v>
      </c>
    </row>
    <row r="297" spans="2:9" x14ac:dyDescent="0.25">
      <c r="B297" s="140" t="s">
        <v>1515</v>
      </c>
      <c r="C297" s="61"/>
      <c r="D297" s="62"/>
      <c r="E297" s="63"/>
      <c r="F297" s="64"/>
      <c r="G297" s="268"/>
      <c r="H297" s="79"/>
      <c r="I297" s="162">
        <f t="shared" si="7"/>
        <v>0</v>
      </c>
    </row>
    <row r="298" spans="2:9" x14ac:dyDescent="0.25">
      <c r="B298" s="140" t="s">
        <v>1516</v>
      </c>
      <c r="C298" s="61"/>
      <c r="D298" s="62"/>
      <c r="E298" s="63"/>
      <c r="F298" s="64"/>
      <c r="G298" s="268"/>
      <c r="H298" s="79"/>
      <c r="I298" s="162">
        <f t="shared" si="7"/>
        <v>0</v>
      </c>
    </row>
    <row r="299" spans="2:9" x14ac:dyDescent="0.25">
      <c r="B299" s="140" t="s">
        <v>1517</v>
      </c>
      <c r="C299" s="61"/>
      <c r="D299" s="62"/>
      <c r="E299" s="63"/>
      <c r="F299" s="64"/>
      <c r="G299" s="268"/>
      <c r="H299" s="79"/>
      <c r="I299" s="162">
        <f t="shared" si="7"/>
        <v>0</v>
      </c>
    </row>
    <row r="300" spans="2:9" x14ac:dyDescent="0.25">
      <c r="B300" s="140" t="s">
        <v>1518</v>
      </c>
      <c r="C300" s="61"/>
      <c r="D300" s="62"/>
      <c r="E300" s="63"/>
      <c r="F300" s="64"/>
      <c r="G300" s="268"/>
      <c r="H300" s="79"/>
      <c r="I300" s="162">
        <f t="shared" si="7"/>
        <v>0</v>
      </c>
    </row>
    <row r="301" spans="2:9" x14ac:dyDescent="0.25">
      <c r="B301" s="140" t="s">
        <v>1519</v>
      </c>
      <c r="C301" s="61"/>
      <c r="D301" s="62"/>
      <c r="E301" s="63"/>
      <c r="F301" s="64"/>
      <c r="G301" s="268"/>
      <c r="H301" s="79"/>
      <c r="I301" s="162">
        <f t="shared" si="7"/>
        <v>0</v>
      </c>
    </row>
    <row r="302" spans="2:9" x14ac:dyDescent="0.25">
      <c r="B302" s="140" t="s">
        <v>1520</v>
      </c>
      <c r="C302" s="61"/>
      <c r="D302" s="62"/>
      <c r="E302" s="63"/>
      <c r="F302" s="64"/>
      <c r="G302" s="268"/>
      <c r="H302" s="79"/>
      <c r="I302" s="162">
        <f t="shared" si="7"/>
        <v>0</v>
      </c>
    </row>
    <row r="303" spans="2:9" x14ac:dyDescent="0.25">
      <c r="B303" s="140" t="s">
        <v>1521</v>
      </c>
      <c r="C303" s="61"/>
      <c r="D303" s="62"/>
      <c r="E303" s="63"/>
      <c r="F303" s="64"/>
      <c r="G303" s="268"/>
      <c r="H303" s="79"/>
      <c r="I303" s="162">
        <f t="shared" si="7"/>
        <v>0</v>
      </c>
    </row>
    <row r="304" spans="2:9" x14ac:dyDescent="0.25">
      <c r="B304" s="140" t="s">
        <v>1522</v>
      </c>
      <c r="C304" s="61"/>
      <c r="D304" s="62"/>
      <c r="E304" s="63"/>
      <c r="F304" s="64"/>
      <c r="G304" s="268"/>
      <c r="H304" s="79"/>
      <c r="I304" s="162">
        <f t="shared" si="7"/>
        <v>0</v>
      </c>
    </row>
    <row r="305" spans="2:9" x14ac:dyDescent="0.25">
      <c r="B305" s="140" t="s">
        <v>1523</v>
      </c>
      <c r="C305" s="61"/>
      <c r="D305" s="62"/>
      <c r="E305" s="63"/>
      <c r="F305" s="64"/>
      <c r="G305" s="268"/>
      <c r="H305" s="79"/>
      <c r="I305" s="162">
        <f t="shared" si="7"/>
        <v>0</v>
      </c>
    </row>
    <row r="306" spans="2:9" x14ac:dyDescent="0.25">
      <c r="B306" s="140" t="s">
        <v>1524</v>
      </c>
      <c r="C306" s="61"/>
      <c r="D306" s="62"/>
      <c r="E306" s="63"/>
      <c r="F306" s="64"/>
      <c r="G306" s="268"/>
      <c r="H306" s="79"/>
      <c r="I306" s="162">
        <f t="shared" si="7"/>
        <v>0</v>
      </c>
    </row>
    <row r="307" spans="2:9" x14ac:dyDescent="0.25">
      <c r="B307" s="140" t="s">
        <v>1525</v>
      </c>
      <c r="C307" s="61"/>
      <c r="D307" s="62"/>
      <c r="E307" s="63"/>
      <c r="F307" s="64"/>
      <c r="G307" s="268"/>
      <c r="H307" s="79"/>
      <c r="I307" s="162">
        <f t="shared" si="7"/>
        <v>0</v>
      </c>
    </row>
    <row r="308" spans="2:9" x14ac:dyDescent="0.25">
      <c r="B308" s="140" t="s">
        <v>1526</v>
      </c>
      <c r="C308" s="61"/>
      <c r="D308" s="62"/>
      <c r="E308" s="63"/>
      <c r="F308" s="64"/>
      <c r="G308" s="268"/>
      <c r="H308" s="79"/>
      <c r="I308" s="162">
        <f t="shared" si="7"/>
        <v>0</v>
      </c>
    </row>
    <row r="309" spans="2:9" x14ac:dyDescent="0.25">
      <c r="B309" s="140" t="s">
        <v>1527</v>
      </c>
      <c r="C309" s="61"/>
      <c r="D309" s="62"/>
      <c r="E309" s="63"/>
      <c r="F309" s="64"/>
      <c r="G309" s="268"/>
      <c r="H309" s="79"/>
      <c r="I309" s="162">
        <f t="shared" si="7"/>
        <v>0</v>
      </c>
    </row>
  </sheetData>
  <sheetProtection algorithmName="SHA-512" hashValue="8jcsPd2b+QiLqOiFVJ7Mc70rV7fTdZZ+XZUUj3bYN56LXvOkNStJPtR+tpTpezi4rIsQKT04IFqjacSpQeRfIw==" saltValue="t6VmpZFnWgmqdWIODv9jzg==" spinCount="100000" sheet="1"/>
  <phoneticPr fontId="32" type="noConversion"/>
  <conditionalFormatting sqref="B10:I309">
    <cfRule type="expression" dxfId="67" priority="10">
      <formula>MOD(ROW(),2)=0</formula>
    </cfRule>
  </conditionalFormatting>
  <conditionalFormatting sqref="F10:F309">
    <cfRule type="top10" dxfId="65" priority="2" bottom="1" rank="1"/>
    <cfRule type="top10" dxfId="64" priority="3" rank="1"/>
  </conditionalFormatting>
  <dataValidations count="3">
    <dataValidation type="date" operator="greaterThan" allowBlank="1" showInputMessage="1" showErrorMessage="1" errorTitle="Invalid format" error="must be dd/mm/yy format!" sqref="F10:F309" xr:uid="{8748EBB1-F526-4795-9E88-EDFEA980362E}">
      <formula1>1</formula1>
    </dataValidation>
    <dataValidation type="decimal" allowBlank="1" showInputMessage="1" showErrorMessage="1" error="Max. €900!" sqref="H10:H309" xr:uid="{41F508B7-B8C0-4389-90BB-BA4F12052A67}">
      <formula1>0</formula1>
      <formula2>900</formula2>
    </dataValidation>
    <dataValidation type="decimal" operator="greaterThan" allowBlank="1" showInputMessage="1" showErrorMessage="1" errorTitle="Invalid format" error="must be a number!" sqref="G10:G309" xr:uid="{FF157B39-1826-4E46-837B-7E90A81EA9E4}">
      <formula1>0</formula1>
    </dataValidation>
  </dataValidations>
  <hyperlinks>
    <hyperlink ref="D8" r:id="rId1" xr:uid="{662EBC30-02D3-4F67-B724-DAE556AD129A}"/>
  </hyperlinks>
  <pageMargins left="0.31496062992125984" right="0.31496062992125984" top="0.35433070866141736" bottom="0.35433070866141736" header="0.31496062992125984" footer="0.31496062992125984"/>
  <pageSetup paperSize="9" scale="61" fitToHeight="0" orientation="landscape" r:id="rId2"/>
  <rowBreaks count="1" manualBreakCount="1">
    <brk id="22" max="16383" man="1"/>
  </rowBreaks>
  <extLst>
    <ext xmlns:x14="http://schemas.microsoft.com/office/spreadsheetml/2009/9/main" uri="{78C0D931-6437-407d-A8EE-F0AAD7539E65}">
      <x14:conditionalFormattings>
        <x14:conditionalFormatting xmlns:xm="http://schemas.microsoft.com/office/excel/2006/main">
          <x14:cfRule type="cellIs" priority="1" operator="notBetween" id="{4742F4A8-B8E7-411A-B253-785F816AB138}">
            <xm:f>'Claim Checklist'!$C$17</xm:f>
            <xm:f>'Claim Checklist'!$C$23</xm:f>
            <x14:dxf>
              <font>
                <color rgb="FF9C0006"/>
              </font>
            </x14:dxf>
          </x14:cfRule>
          <xm:sqref>F10:F309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32D3-9177-409F-81E3-6701B6B1C31C}">
  <sheetPr>
    <tabColor theme="7" tint="0.79998168889431442"/>
    <pageSetUpPr fitToPage="1"/>
  </sheetPr>
  <dimension ref="A1:S110"/>
  <sheetViews>
    <sheetView showGridLines="0" showRowColHeaders="0" zoomScaleNormal="100" workbookViewId="0">
      <selection activeCell="C10" sqref="C10"/>
    </sheetView>
  </sheetViews>
  <sheetFormatPr defaultColWidth="9.140625" defaultRowHeight="15" x14ac:dyDescent="0.25"/>
  <cols>
    <col min="1" max="1" width="1.7109375" style="35" customWidth="1"/>
    <col min="2" max="2" width="10.28515625" style="35" customWidth="1"/>
    <col min="3" max="3" width="28.5703125" style="35" customWidth="1"/>
    <col min="4" max="4" width="42.85546875" style="96" customWidth="1"/>
    <col min="5" max="5" width="15" style="96" customWidth="1"/>
    <col min="6" max="6" width="16.28515625" style="96" customWidth="1"/>
    <col min="7" max="7" width="16.140625" style="96" customWidth="1"/>
    <col min="8" max="8" width="15.140625" style="97" customWidth="1"/>
    <col min="9" max="9" width="16.7109375" style="96" customWidth="1"/>
    <col min="10" max="10" width="16.140625" style="96" customWidth="1"/>
    <col min="11" max="11" width="15.85546875" style="96" customWidth="1"/>
    <col min="12" max="12" width="16.140625" style="96" customWidth="1"/>
    <col min="13" max="13" width="14.42578125" style="96" customWidth="1"/>
    <col min="14" max="14" width="15.7109375" style="35" customWidth="1"/>
    <col min="15" max="15" width="2.7109375" style="26" customWidth="1"/>
    <col min="16" max="16" width="26.7109375" style="35" customWidth="1"/>
    <col min="17" max="17" width="29" style="35" customWidth="1"/>
    <col min="18" max="18" width="27.140625" style="35" customWidth="1"/>
    <col min="19" max="19" width="20.5703125" style="35" customWidth="1"/>
    <col min="20" max="20" width="17" style="35" customWidth="1"/>
    <col min="21" max="21" width="12.42578125" style="35" customWidth="1"/>
    <col min="22" max="22" width="10.7109375" style="35" customWidth="1"/>
    <col min="23" max="16384" width="9.140625" style="35"/>
  </cols>
  <sheetData>
    <row r="1" spans="1:19" ht="5.25" customHeight="1" x14ac:dyDescent="0.25"/>
    <row r="2" spans="1:19" s="26" customFormat="1" ht="28.5" customHeight="1" x14ac:dyDescent="0.25">
      <c r="B2" s="98" t="str">
        <f>hidden_lists!F12</f>
        <v>Refer to your Letter of Offer carefully before completing claim.  Incomplete claims (e.g. incomplete mandatory fields) will be returned.</v>
      </c>
      <c r="C2" s="98"/>
      <c r="D2" s="98"/>
      <c r="E2" s="98"/>
      <c r="F2" s="98"/>
      <c r="G2" s="98"/>
      <c r="H2" s="99"/>
      <c r="I2" s="98"/>
      <c r="J2" s="98"/>
      <c r="K2" s="98"/>
      <c r="L2" s="98"/>
      <c r="M2" s="100"/>
      <c r="P2" s="101"/>
    </row>
    <row r="3" spans="1:19" s="120" customFormat="1" ht="27.75" customHeight="1" x14ac:dyDescent="0.25">
      <c r="A3" s="35"/>
      <c r="B3" s="230" t="str">
        <f>IF('Claim Checklist'!$C$3=hidden_lists!$A$1,hidden_lists!$F$7,'Claim Checklist'!$C$3)</f>
        <v>Select Grant Type on Payment Checklist tab!</v>
      </c>
      <c r="C3" s="230"/>
      <c r="D3" s="231"/>
      <c r="E3" s="232" t="s">
        <v>95</v>
      </c>
      <c r="F3" s="233" t="str">
        <f>IF('Claim Checklist'!$C$7&lt;&gt;"",'Claim Checklist'!$C$7,"")</f>
        <v/>
      </c>
      <c r="G3" s="234"/>
      <c r="H3" s="232"/>
      <c r="I3" s="245" t="s">
        <v>246</v>
      </c>
      <c r="J3" s="123"/>
      <c r="K3" s="96"/>
      <c r="L3" s="96"/>
      <c r="M3" s="96"/>
      <c r="N3" s="35"/>
      <c r="O3" s="26"/>
      <c r="P3" s="127"/>
      <c r="Q3" s="35"/>
      <c r="R3" s="35"/>
      <c r="S3" s="35"/>
    </row>
    <row r="4" spans="1:19" s="120" customFormat="1" ht="18.75" x14ac:dyDescent="0.25">
      <c r="A4" s="35"/>
      <c r="B4" s="104" t="s">
        <v>132</v>
      </c>
      <c r="C4" s="155"/>
      <c r="D4" s="156"/>
      <c r="E4" s="129"/>
      <c r="F4" s="129"/>
      <c r="G4" s="102"/>
      <c r="H4" s="129"/>
      <c r="I4" s="129"/>
      <c r="J4" s="123"/>
      <c r="K4" s="96"/>
      <c r="L4" s="96"/>
      <c r="M4" s="96"/>
      <c r="N4" s="35"/>
      <c r="O4" s="26"/>
      <c r="P4" s="127"/>
      <c r="Q4" s="35"/>
      <c r="R4" s="35"/>
      <c r="S4" s="35"/>
    </row>
    <row r="5" spans="1:19" s="120" customFormat="1" x14ac:dyDescent="0.25">
      <c r="A5" s="35"/>
      <c r="B5" s="104" t="s">
        <v>247</v>
      </c>
      <c r="C5" s="147"/>
      <c r="D5" s="149"/>
      <c r="E5" s="157"/>
      <c r="F5" s="157"/>
      <c r="G5" s="158"/>
      <c r="H5" s="111" t="s">
        <v>107</v>
      </c>
      <c r="I5" s="112" t="str">
        <f>IF('Claim Checklist'!$C$19&lt;&gt;"",'Claim Checklist'!$C$19,"")</f>
        <v/>
      </c>
      <c r="J5" s="113" t="str">
        <f>'1. Salaries'!L7</f>
        <v>(automatically copied from Checklist)</v>
      </c>
      <c r="K5" s="96"/>
      <c r="L5" s="96"/>
      <c r="M5" s="96"/>
      <c r="N5" s="35"/>
      <c r="O5" s="26"/>
      <c r="P5" s="127"/>
      <c r="Q5" s="35"/>
      <c r="R5" s="35"/>
      <c r="S5" s="35"/>
    </row>
    <row r="6" spans="1:19" s="120" customFormat="1" x14ac:dyDescent="0.25">
      <c r="A6" s="35"/>
      <c r="B6" s="104" t="s">
        <v>109</v>
      </c>
      <c r="C6" s="147"/>
      <c r="D6" s="149"/>
      <c r="E6" s="157"/>
      <c r="F6" s="157"/>
      <c r="G6" s="158"/>
      <c r="H6" s="111" t="s">
        <v>110</v>
      </c>
      <c r="I6" s="112" t="str">
        <f>IF('Claim Checklist'!$C$21&lt;&gt;"",'Claim Checklist'!$C$21,"")</f>
        <v/>
      </c>
      <c r="J6" s="113" t="str">
        <f>'1. Salaries'!L8</f>
        <v>(automatically copied from Checklist)</v>
      </c>
      <c r="K6" s="96"/>
      <c r="L6" s="96"/>
      <c r="M6" s="96"/>
      <c r="N6" s="35"/>
      <c r="O6" s="26"/>
      <c r="P6" s="127"/>
      <c r="Q6" s="35"/>
      <c r="R6" s="35"/>
      <c r="S6" s="35"/>
    </row>
    <row r="7" spans="1:19" s="120" customFormat="1" x14ac:dyDescent="0.25">
      <c r="A7" s="35"/>
      <c r="B7" s="104" t="s">
        <v>134</v>
      </c>
      <c r="C7" s="147"/>
      <c r="D7" s="149"/>
      <c r="E7" s="157"/>
      <c r="F7" s="157"/>
      <c r="G7" s="158"/>
      <c r="H7" s="111"/>
      <c r="I7" s="116"/>
      <c r="J7" s="113"/>
      <c r="K7" s="96"/>
      <c r="L7" s="96"/>
      <c r="M7" s="96"/>
      <c r="N7" s="35"/>
      <c r="O7" s="26"/>
      <c r="P7" s="127"/>
      <c r="Q7" s="35"/>
      <c r="R7" s="35"/>
      <c r="S7" s="35"/>
    </row>
    <row r="8" spans="1:19" s="120" customFormat="1" x14ac:dyDescent="0.25">
      <c r="A8" s="35"/>
      <c r="B8" s="104"/>
      <c r="C8" s="212" t="s">
        <v>135</v>
      </c>
      <c r="D8" s="213" t="s">
        <v>136</v>
      </c>
      <c r="E8" s="157"/>
      <c r="F8" s="157"/>
      <c r="G8" s="158"/>
      <c r="H8" s="200" t="s">
        <v>137</v>
      </c>
      <c r="I8" s="159">
        <f>SUM(I10:I109)</f>
        <v>0</v>
      </c>
      <c r="J8" s="113"/>
      <c r="K8" s="96"/>
      <c r="L8" s="96"/>
      <c r="M8" s="96"/>
      <c r="N8" s="35"/>
      <c r="O8" s="26"/>
      <c r="P8" s="127"/>
      <c r="Q8" s="35"/>
      <c r="R8" s="35"/>
      <c r="S8" s="35"/>
    </row>
    <row r="9" spans="1:19" s="120" customFormat="1" ht="42.75" x14ac:dyDescent="0.25">
      <c r="A9" s="35"/>
      <c r="B9" s="246" t="s">
        <v>138</v>
      </c>
      <c r="C9" s="237" t="s">
        <v>139</v>
      </c>
      <c r="D9" s="247" t="s">
        <v>140</v>
      </c>
      <c r="E9" s="237" t="s">
        <v>141</v>
      </c>
      <c r="F9" s="237" t="s">
        <v>142</v>
      </c>
      <c r="G9" s="237" t="s">
        <v>143</v>
      </c>
      <c r="H9" s="237" t="s">
        <v>144</v>
      </c>
      <c r="I9" s="237" t="s">
        <v>145</v>
      </c>
      <c r="J9" s="160"/>
      <c r="K9" s="96"/>
      <c r="L9" s="96"/>
      <c r="M9" s="96"/>
      <c r="N9" s="35"/>
      <c r="O9" s="26"/>
      <c r="P9" s="127"/>
      <c r="Q9" s="35"/>
      <c r="R9" s="35"/>
      <c r="S9" s="35"/>
    </row>
    <row r="10" spans="1:19" s="120" customFormat="1" x14ac:dyDescent="0.25">
      <c r="A10" s="35"/>
      <c r="B10" s="140" t="s">
        <v>248</v>
      </c>
      <c r="C10" s="61"/>
      <c r="D10" s="62"/>
      <c r="E10" s="63"/>
      <c r="F10" s="64"/>
      <c r="G10" s="268"/>
      <c r="H10" s="79"/>
      <c r="I10" s="162">
        <f t="shared" ref="I10:I73" si="0">H10*G10</f>
        <v>0</v>
      </c>
      <c r="J10" s="118" t="str">
        <f t="shared" ref="J10:J73" si="1">IF(AND($C10&lt;&gt;"",OR(LEN(TRIM($D10))=0,LEN(TRIM($E10))=0,LEN(TRIM($F10))=0,LEN(TRIM($H10))=0,LEN(TRIM($G10))=0)),"  Blank field(s) detected!","")</f>
        <v/>
      </c>
      <c r="K10" s="96"/>
      <c r="L10" s="96"/>
      <c r="M10" s="96"/>
      <c r="N10" s="35"/>
      <c r="O10" s="26"/>
      <c r="P10" s="127"/>
      <c r="Q10" s="35"/>
      <c r="R10" s="35"/>
      <c r="S10" s="35"/>
    </row>
    <row r="11" spans="1:19" s="120" customFormat="1" x14ac:dyDescent="0.25">
      <c r="A11" s="35"/>
      <c r="B11" s="140" t="s">
        <v>249</v>
      </c>
      <c r="C11" s="61"/>
      <c r="D11" s="62"/>
      <c r="E11" s="63"/>
      <c r="F11" s="64"/>
      <c r="G11" s="268"/>
      <c r="H11" s="79"/>
      <c r="I11" s="162">
        <f t="shared" si="0"/>
        <v>0</v>
      </c>
      <c r="J11" s="118" t="str">
        <f t="shared" si="1"/>
        <v/>
      </c>
      <c r="K11" s="96"/>
      <c r="L11" s="96"/>
      <c r="M11" s="96"/>
      <c r="N11" s="35"/>
      <c r="O11" s="26"/>
      <c r="P11" s="127"/>
      <c r="Q11" s="35"/>
      <c r="R11" s="35"/>
      <c r="S11" s="35"/>
    </row>
    <row r="12" spans="1:19" s="120" customFormat="1" x14ac:dyDescent="0.25">
      <c r="A12" s="35"/>
      <c r="B12" s="140" t="s">
        <v>250</v>
      </c>
      <c r="C12" s="61"/>
      <c r="D12" s="62"/>
      <c r="E12" s="63"/>
      <c r="F12" s="64"/>
      <c r="G12" s="268"/>
      <c r="H12" s="79"/>
      <c r="I12" s="162">
        <f t="shared" si="0"/>
        <v>0</v>
      </c>
      <c r="J12" s="118" t="str">
        <f t="shared" si="1"/>
        <v/>
      </c>
      <c r="K12" s="96"/>
      <c r="L12" s="96"/>
      <c r="M12" s="96"/>
      <c r="N12" s="35"/>
      <c r="O12" s="26"/>
      <c r="P12" s="127"/>
      <c r="Q12" s="35"/>
      <c r="R12" s="35"/>
      <c r="S12" s="35"/>
    </row>
    <row r="13" spans="1:19" s="120" customFormat="1" x14ac:dyDescent="0.25">
      <c r="A13" s="35"/>
      <c r="B13" s="140" t="s">
        <v>251</v>
      </c>
      <c r="C13" s="61"/>
      <c r="D13" s="62"/>
      <c r="E13" s="63"/>
      <c r="F13" s="64"/>
      <c r="G13" s="268"/>
      <c r="H13" s="79"/>
      <c r="I13" s="162">
        <f t="shared" si="0"/>
        <v>0</v>
      </c>
      <c r="J13" s="118" t="str">
        <f t="shared" si="1"/>
        <v/>
      </c>
      <c r="K13" s="96"/>
      <c r="L13" s="96"/>
      <c r="M13" s="96"/>
      <c r="N13" s="35"/>
      <c r="O13" s="26"/>
      <c r="P13" s="127"/>
      <c r="Q13" s="35"/>
      <c r="R13" s="35"/>
      <c r="S13" s="35"/>
    </row>
    <row r="14" spans="1:19" s="120" customFormat="1" ht="15" customHeight="1" x14ac:dyDescent="0.25">
      <c r="A14" s="35"/>
      <c r="B14" s="140" t="s">
        <v>252</v>
      </c>
      <c r="C14" s="61"/>
      <c r="D14" s="62"/>
      <c r="E14" s="63"/>
      <c r="F14" s="64"/>
      <c r="G14" s="268"/>
      <c r="H14" s="79"/>
      <c r="I14" s="162">
        <f t="shared" si="0"/>
        <v>0</v>
      </c>
      <c r="J14" s="118" t="str">
        <f t="shared" si="1"/>
        <v/>
      </c>
      <c r="K14" s="96"/>
      <c r="L14" s="96"/>
      <c r="M14" s="96"/>
      <c r="N14" s="35"/>
      <c r="O14" s="26"/>
      <c r="P14" s="127"/>
      <c r="Q14" s="35"/>
      <c r="R14" s="123"/>
      <c r="S14" s="123"/>
    </row>
    <row r="15" spans="1:19" s="120" customFormat="1" ht="15" customHeight="1" x14ac:dyDescent="0.25">
      <c r="A15" s="35"/>
      <c r="B15" s="140" t="s">
        <v>253</v>
      </c>
      <c r="C15" s="61"/>
      <c r="D15" s="62"/>
      <c r="E15" s="63"/>
      <c r="F15" s="64"/>
      <c r="G15" s="268"/>
      <c r="H15" s="79"/>
      <c r="I15" s="162">
        <f t="shared" si="0"/>
        <v>0</v>
      </c>
      <c r="J15" s="118" t="str">
        <f t="shared" si="1"/>
        <v/>
      </c>
      <c r="K15" s="96"/>
      <c r="L15" s="96"/>
      <c r="M15" s="96"/>
      <c r="N15" s="35"/>
      <c r="O15" s="26"/>
      <c r="P15" s="127"/>
      <c r="Q15" s="35"/>
      <c r="R15" s="123"/>
      <c r="S15" s="123"/>
    </row>
    <row r="16" spans="1:19" s="120" customFormat="1" x14ac:dyDescent="0.25">
      <c r="A16" s="35"/>
      <c r="B16" s="140" t="s">
        <v>254</v>
      </c>
      <c r="C16" s="61"/>
      <c r="D16" s="62"/>
      <c r="E16" s="63"/>
      <c r="F16" s="64"/>
      <c r="G16" s="268"/>
      <c r="H16" s="79"/>
      <c r="I16" s="162">
        <f t="shared" si="0"/>
        <v>0</v>
      </c>
      <c r="J16" s="118" t="str">
        <f t="shared" si="1"/>
        <v/>
      </c>
      <c r="K16" s="96"/>
      <c r="L16" s="96"/>
      <c r="M16" s="96"/>
      <c r="N16" s="35"/>
      <c r="O16" s="26"/>
      <c r="P16" s="127"/>
      <c r="Q16" s="35"/>
      <c r="R16" s="141"/>
      <c r="S16" s="141"/>
    </row>
    <row r="17" spans="1:19" s="120" customFormat="1" x14ac:dyDescent="0.25">
      <c r="A17" s="35"/>
      <c r="B17" s="140" t="s">
        <v>255</v>
      </c>
      <c r="C17" s="61"/>
      <c r="D17" s="62"/>
      <c r="E17" s="63"/>
      <c r="F17" s="64"/>
      <c r="G17" s="268"/>
      <c r="H17" s="79"/>
      <c r="I17" s="162">
        <f t="shared" si="0"/>
        <v>0</v>
      </c>
      <c r="J17" s="118" t="str">
        <f t="shared" si="1"/>
        <v/>
      </c>
      <c r="K17" s="96"/>
      <c r="L17" s="96"/>
      <c r="M17" s="96"/>
      <c r="N17" s="35"/>
      <c r="O17" s="26"/>
      <c r="P17" s="127"/>
      <c r="Q17" s="35"/>
      <c r="R17" s="141"/>
      <c r="S17" s="141"/>
    </row>
    <row r="18" spans="1:19" s="120" customFormat="1" x14ac:dyDescent="0.25">
      <c r="A18" s="35"/>
      <c r="B18" s="140" t="s">
        <v>256</v>
      </c>
      <c r="C18" s="61"/>
      <c r="D18" s="62"/>
      <c r="E18" s="63"/>
      <c r="F18" s="64"/>
      <c r="G18" s="268"/>
      <c r="H18" s="79"/>
      <c r="I18" s="162">
        <f t="shared" si="0"/>
        <v>0</v>
      </c>
      <c r="J18" s="118" t="str">
        <f t="shared" si="1"/>
        <v/>
      </c>
      <c r="K18" s="96"/>
      <c r="L18" s="96"/>
      <c r="M18" s="96"/>
      <c r="N18" s="35"/>
      <c r="O18" s="26"/>
      <c r="P18" s="127"/>
      <c r="Q18" s="35"/>
      <c r="R18" s="142"/>
      <c r="S18" s="142"/>
    </row>
    <row r="19" spans="1:19" s="120" customFormat="1" x14ac:dyDescent="0.25">
      <c r="A19" s="35"/>
      <c r="B19" s="140" t="s">
        <v>257</v>
      </c>
      <c r="C19" s="61"/>
      <c r="D19" s="62"/>
      <c r="E19" s="63"/>
      <c r="F19" s="64"/>
      <c r="G19" s="268"/>
      <c r="H19" s="79"/>
      <c r="I19" s="162">
        <f t="shared" si="0"/>
        <v>0</v>
      </c>
      <c r="J19" s="118" t="str">
        <f t="shared" si="1"/>
        <v/>
      </c>
      <c r="K19" s="96"/>
      <c r="L19" s="96"/>
      <c r="M19" s="96"/>
      <c r="N19" s="35"/>
      <c r="O19" s="26"/>
      <c r="P19" s="127"/>
      <c r="Q19" s="35"/>
    </row>
    <row r="20" spans="1:19" s="120" customFormat="1" ht="12.75" customHeight="1" x14ac:dyDescent="0.25">
      <c r="A20" s="35"/>
      <c r="B20" s="140" t="s">
        <v>258</v>
      </c>
      <c r="C20" s="61"/>
      <c r="D20" s="62"/>
      <c r="E20" s="63"/>
      <c r="F20" s="64"/>
      <c r="G20" s="268"/>
      <c r="H20" s="79"/>
      <c r="I20" s="162">
        <f t="shared" si="0"/>
        <v>0</v>
      </c>
      <c r="J20" s="118" t="str">
        <f t="shared" si="1"/>
        <v/>
      </c>
      <c r="K20" s="96"/>
      <c r="L20" s="96"/>
      <c r="M20" s="96"/>
      <c r="N20" s="35"/>
      <c r="O20" s="26"/>
      <c r="P20" s="127"/>
      <c r="Q20" s="35"/>
    </row>
    <row r="21" spans="1:19" s="120" customFormat="1" x14ac:dyDescent="0.25">
      <c r="A21" s="35"/>
      <c r="B21" s="140" t="s">
        <v>259</v>
      </c>
      <c r="C21" s="61"/>
      <c r="D21" s="62"/>
      <c r="E21" s="63"/>
      <c r="F21" s="64"/>
      <c r="G21" s="268"/>
      <c r="H21" s="79"/>
      <c r="I21" s="162">
        <f t="shared" si="0"/>
        <v>0</v>
      </c>
      <c r="J21" s="118" t="str">
        <f t="shared" si="1"/>
        <v/>
      </c>
      <c r="K21" s="96"/>
      <c r="L21" s="96"/>
      <c r="M21" s="96"/>
      <c r="N21" s="35"/>
      <c r="O21" s="26"/>
      <c r="P21" s="127"/>
      <c r="Q21" s="35"/>
    </row>
    <row r="22" spans="1:19" x14ac:dyDescent="0.25">
      <c r="B22" s="140" t="s">
        <v>260</v>
      </c>
      <c r="C22" s="61"/>
      <c r="D22" s="62"/>
      <c r="E22" s="63"/>
      <c r="F22" s="64"/>
      <c r="G22" s="268"/>
      <c r="H22" s="79"/>
      <c r="I22" s="162">
        <f t="shared" si="0"/>
        <v>0</v>
      </c>
      <c r="J22" s="118" t="str">
        <f t="shared" si="1"/>
        <v/>
      </c>
      <c r="P22" s="127"/>
      <c r="R22" s="120"/>
      <c r="S22" s="120"/>
    </row>
    <row r="23" spans="1:19" s="145" customFormat="1" ht="15" customHeight="1" x14ac:dyDescent="0.25">
      <c r="A23" s="35"/>
      <c r="B23" s="140" t="s">
        <v>261</v>
      </c>
      <c r="C23" s="61"/>
      <c r="D23" s="62"/>
      <c r="E23" s="63"/>
      <c r="F23" s="64"/>
      <c r="G23" s="268"/>
      <c r="H23" s="79"/>
      <c r="I23" s="162">
        <f t="shared" si="0"/>
        <v>0</v>
      </c>
      <c r="J23" s="118" t="str">
        <f t="shared" si="1"/>
        <v/>
      </c>
      <c r="K23" s="96"/>
      <c r="L23" s="96"/>
      <c r="M23" s="96"/>
      <c r="N23" s="35"/>
      <c r="O23" s="26"/>
      <c r="P23" s="127"/>
      <c r="Q23" s="35"/>
      <c r="R23" s="120"/>
      <c r="S23" s="120"/>
    </row>
    <row r="24" spans="1:19" s="146" customFormat="1" ht="15" customHeight="1" x14ac:dyDescent="0.25">
      <c r="A24" s="35"/>
      <c r="B24" s="140" t="s">
        <v>262</v>
      </c>
      <c r="C24" s="61"/>
      <c r="D24" s="62"/>
      <c r="E24" s="63"/>
      <c r="F24" s="64"/>
      <c r="G24" s="268"/>
      <c r="H24" s="79"/>
      <c r="I24" s="162">
        <f t="shared" si="0"/>
        <v>0</v>
      </c>
      <c r="J24" s="118" t="str">
        <f t="shared" si="1"/>
        <v/>
      </c>
      <c r="K24" s="96"/>
      <c r="L24" s="96"/>
      <c r="M24" s="96"/>
      <c r="N24" s="35"/>
      <c r="O24" s="26"/>
      <c r="P24" s="127"/>
      <c r="Q24" s="35"/>
      <c r="R24" s="120"/>
      <c r="S24" s="120"/>
    </row>
    <row r="25" spans="1:19" s="146" customFormat="1" ht="15" customHeight="1" x14ac:dyDescent="0.25">
      <c r="A25" s="35"/>
      <c r="B25" s="140" t="s">
        <v>263</v>
      </c>
      <c r="C25" s="61"/>
      <c r="D25" s="62"/>
      <c r="E25" s="63"/>
      <c r="F25" s="64"/>
      <c r="G25" s="268"/>
      <c r="H25" s="79"/>
      <c r="I25" s="162">
        <f t="shared" si="0"/>
        <v>0</v>
      </c>
      <c r="J25" s="118" t="str">
        <f t="shared" si="1"/>
        <v/>
      </c>
      <c r="K25" s="96"/>
      <c r="L25" s="96"/>
      <c r="M25" s="96"/>
      <c r="N25" s="35"/>
      <c r="O25" s="26"/>
      <c r="P25" s="127"/>
      <c r="Q25" s="35"/>
      <c r="R25" s="120"/>
      <c r="S25" s="120"/>
    </row>
    <row r="26" spans="1:19" s="146" customFormat="1" ht="15" customHeight="1" x14ac:dyDescent="0.25">
      <c r="A26" s="35"/>
      <c r="B26" s="140" t="s">
        <v>264</v>
      </c>
      <c r="C26" s="61"/>
      <c r="D26" s="62"/>
      <c r="E26" s="63"/>
      <c r="F26" s="64"/>
      <c r="G26" s="268"/>
      <c r="H26" s="79"/>
      <c r="I26" s="162">
        <f t="shared" si="0"/>
        <v>0</v>
      </c>
      <c r="J26" s="118" t="str">
        <f t="shared" si="1"/>
        <v/>
      </c>
      <c r="K26" s="96"/>
      <c r="L26" s="96"/>
      <c r="M26" s="96"/>
      <c r="N26" s="35"/>
      <c r="O26" s="26"/>
      <c r="P26" s="127"/>
      <c r="Q26" s="35"/>
      <c r="R26" s="120"/>
      <c r="S26" s="120"/>
    </row>
    <row r="27" spans="1:19" x14ac:dyDescent="0.25">
      <c r="B27" s="140" t="s">
        <v>265</v>
      </c>
      <c r="C27" s="61"/>
      <c r="D27" s="62"/>
      <c r="E27" s="63"/>
      <c r="F27" s="64"/>
      <c r="G27" s="268"/>
      <c r="H27" s="79"/>
      <c r="I27" s="162">
        <f t="shared" si="0"/>
        <v>0</v>
      </c>
      <c r="J27" s="118" t="str">
        <f t="shared" si="1"/>
        <v/>
      </c>
      <c r="P27" s="127"/>
      <c r="R27" s="120"/>
      <c r="S27" s="120"/>
    </row>
    <row r="28" spans="1:19" x14ac:dyDescent="0.25">
      <c r="B28" s="140" t="s">
        <v>266</v>
      </c>
      <c r="C28" s="61"/>
      <c r="D28" s="62"/>
      <c r="E28" s="63"/>
      <c r="F28" s="64"/>
      <c r="G28" s="268"/>
      <c r="H28" s="79"/>
      <c r="I28" s="162">
        <f t="shared" si="0"/>
        <v>0</v>
      </c>
      <c r="J28" s="118" t="str">
        <f t="shared" si="1"/>
        <v/>
      </c>
      <c r="P28" s="127"/>
      <c r="R28" s="120"/>
      <c r="S28" s="120"/>
    </row>
    <row r="29" spans="1:19" ht="15" customHeight="1" x14ac:dyDescent="0.25">
      <c r="B29" s="140" t="s">
        <v>267</v>
      </c>
      <c r="C29" s="61"/>
      <c r="D29" s="62"/>
      <c r="E29" s="63"/>
      <c r="F29" s="64"/>
      <c r="G29" s="268"/>
      <c r="H29" s="79"/>
      <c r="I29" s="162">
        <f t="shared" si="0"/>
        <v>0</v>
      </c>
      <c r="J29" s="118" t="str">
        <f t="shared" si="1"/>
        <v/>
      </c>
      <c r="P29" s="127"/>
      <c r="R29" s="120"/>
      <c r="S29" s="120"/>
    </row>
    <row r="30" spans="1:19" x14ac:dyDescent="0.25">
      <c r="B30" s="140" t="s">
        <v>268</v>
      </c>
      <c r="C30" s="61"/>
      <c r="D30" s="62"/>
      <c r="E30" s="63"/>
      <c r="F30" s="64"/>
      <c r="G30" s="268"/>
      <c r="H30" s="79"/>
      <c r="I30" s="162">
        <f t="shared" si="0"/>
        <v>0</v>
      </c>
      <c r="J30" s="118" t="str">
        <f t="shared" si="1"/>
        <v/>
      </c>
      <c r="P30" s="127"/>
      <c r="R30" s="120"/>
      <c r="S30" s="120"/>
    </row>
    <row r="31" spans="1:19" x14ac:dyDescent="0.25">
      <c r="B31" s="140" t="s">
        <v>269</v>
      </c>
      <c r="C31" s="61"/>
      <c r="D31" s="62"/>
      <c r="E31" s="63"/>
      <c r="F31" s="64"/>
      <c r="G31" s="268"/>
      <c r="H31" s="79"/>
      <c r="I31" s="162">
        <f t="shared" si="0"/>
        <v>0</v>
      </c>
      <c r="J31" s="118" t="str">
        <f t="shared" si="1"/>
        <v/>
      </c>
      <c r="P31" s="127"/>
      <c r="R31" s="120"/>
      <c r="S31" s="120"/>
    </row>
    <row r="32" spans="1:19" x14ac:dyDescent="0.25">
      <c r="B32" s="140" t="s">
        <v>270</v>
      </c>
      <c r="C32" s="61"/>
      <c r="D32" s="62"/>
      <c r="E32" s="63"/>
      <c r="F32" s="64"/>
      <c r="G32" s="268"/>
      <c r="H32" s="79"/>
      <c r="I32" s="162">
        <f t="shared" si="0"/>
        <v>0</v>
      </c>
      <c r="J32" s="118" t="str">
        <f t="shared" si="1"/>
        <v/>
      </c>
      <c r="P32" s="127"/>
      <c r="R32" s="120"/>
      <c r="S32" s="120"/>
    </row>
    <row r="33" spans="2:19" x14ac:dyDescent="0.25">
      <c r="B33" s="140" t="s">
        <v>271</v>
      </c>
      <c r="C33" s="61"/>
      <c r="D33" s="62"/>
      <c r="E33" s="63"/>
      <c r="F33" s="64"/>
      <c r="G33" s="268"/>
      <c r="H33" s="79"/>
      <c r="I33" s="162">
        <f t="shared" si="0"/>
        <v>0</v>
      </c>
      <c r="J33" s="118" t="str">
        <f t="shared" si="1"/>
        <v/>
      </c>
      <c r="P33" s="127"/>
      <c r="R33" s="120"/>
      <c r="S33" s="120"/>
    </row>
    <row r="34" spans="2:19" x14ac:dyDescent="0.25">
      <c r="B34" s="140" t="s">
        <v>272</v>
      </c>
      <c r="C34" s="61"/>
      <c r="D34" s="62"/>
      <c r="E34" s="63"/>
      <c r="F34" s="64"/>
      <c r="G34" s="268"/>
      <c r="H34" s="79"/>
      <c r="I34" s="162">
        <f t="shared" si="0"/>
        <v>0</v>
      </c>
      <c r="J34" s="118" t="str">
        <f t="shared" si="1"/>
        <v/>
      </c>
      <c r="P34" s="127"/>
      <c r="R34" s="120"/>
      <c r="S34" s="120"/>
    </row>
    <row r="35" spans="2:19" x14ac:dyDescent="0.25">
      <c r="B35" s="140" t="s">
        <v>273</v>
      </c>
      <c r="C35" s="61"/>
      <c r="D35" s="62"/>
      <c r="E35" s="63"/>
      <c r="F35" s="64"/>
      <c r="G35" s="268"/>
      <c r="H35" s="79"/>
      <c r="I35" s="162">
        <f t="shared" si="0"/>
        <v>0</v>
      </c>
      <c r="J35" s="118" t="str">
        <f t="shared" si="1"/>
        <v/>
      </c>
      <c r="P35" s="127"/>
      <c r="R35" s="120"/>
      <c r="S35" s="120"/>
    </row>
    <row r="36" spans="2:19" x14ac:dyDescent="0.25">
      <c r="B36" s="140" t="s">
        <v>274</v>
      </c>
      <c r="C36" s="61"/>
      <c r="D36" s="62"/>
      <c r="E36" s="63"/>
      <c r="F36" s="64"/>
      <c r="G36" s="268"/>
      <c r="H36" s="79"/>
      <c r="I36" s="162">
        <f t="shared" si="0"/>
        <v>0</v>
      </c>
      <c r="J36" s="118" t="str">
        <f t="shared" si="1"/>
        <v/>
      </c>
      <c r="P36" s="127"/>
      <c r="R36" s="120"/>
      <c r="S36" s="120"/>
    </row>
    <row r="37" spans="2:19" x14ac:dyDescent="0.25">
      <c r="B37" s="140" t="s">
        <v>275</v>
      </c>
      <c r="C37" s="61"/>
      <c r="D37" s="62"/>
      <c r="E37" s="63"/>
      <c r="F37" s="64"/>
      <c r="G37" s="268"/>
      <c r="H37" s="79"/>
      <c r="I37" s="162">
        <f t="shared" si="0"/>
        <v>0</v>
      </c>
      <c r="J37" s="118" t="str">
        <f t="shared" si="1"/>
        <v/>
      </c>
      <c r="P37" s="127"/>
      <c r="R37" s="120"/>
      <c r="S37" s="120"/>
    </row>
    <row r="38" spans="2:19" x14ac:dyDescent="0.25">
      <c r="B38" s="140" t="s">
        <v>276</v>
      </c>
      <c r="C38" s="61"/>
      <c r="D38" s="62"/>
      <c r="E38" s="63"/>
      <c r="F38" s="64"/>
      <c r="G38" s="268"/>
      <c r="H38" s="79"/>
      <c r="I38" s="162">
        <f t="shared" si="0"/>
        <v>0</v>
      </c>
      <c r="J38" s="118" t="str">
        <f t="shared" si="1"/>
        <v/>
      </c>
      <c r="P38" s="127"/>
      <c r="R38" s="120"/>
      <c r="S38" s="120"/>
    </row>
    <row r="39" spans="2:19" x14ac:dyDescent="0.25">
      <c r="B39" s="140" t="s">
        <v>277</v>
      </c>
      <c r="C39" s="61"/>
      <c r="D39" s="62"/>
      <c r="E39" s="63"/>
      <c r="F39" s="64"/>
      <c r="G39" s="268"/>
      <c r="H39" s="79"/>
      <c r="I39" s="162">
        <f t="shared" si="0"/>
        <v>0</v>
      </c>
      <c r="J39" s="118" t="str">
        <f t="shared" si="1"/>
        <v/>
      </c>
      <c r="P39" s="127"/>
      <c r="R39" s="120"/>
      <c r="S39" s="120"/>
    </row>
    <row r="40" spans="2:19" x14ac:dyDescent="0.25">
      <c r="B40" s="140" t="s">
        <v>278</v>
      </c>
      <c r="C40" s="61"/>
      <c r="D40" s="62"/>
      <c r="E40" s="63"/>
      <c r="F40" s="64"/>
      <c r="G40" s="268"/>
      <c r="H40" s="79"/>
      <c r="I40" s="162">
        <f t="shared" si="0"/>
        <v>0</v>
      </c>
      <c r="J40" s="118" t="str">
        <f t="shared" si="1"/>
        <v/>
      </c>
      <c r="P40" s="127"/>
      <c r="R40" s="120"/>
      <c r="S40" s="120"/>
    </row>
    <row r="41" spans="2:19" x14ac:dyDescent="0.25">
      <c r="B41" s="140" t="s">
        <v>279</v>
      </c>
      <c r="C41" s="61"/>
      <c r="D41" s="62"/>
      <c r="E41" s="63"/>
      <c r="F41" s="64"/>
      <c r="G41" s="268"/>
      <c r="H41" s="79"/>
      <c r="I41" s="162">
        <f t="shared" si="0"/>
        <v>0</v>
      </c>
      <c r="J41" s="118" t="str">
        <f t="shared" si="1"/>
        <v/>
      </c>
      <c r="P41" s="127"/>
      <c r="R41" s="120"/>
      <c r="S41" s="120"/>
    </row>
    <row r="42" spans="2:19" x14ac:dyDescent="0.25">
      <c r="B42" s="140" t="s">
        <v>280</v>
      </c>
      <c r="C42" s="61"/>
      <c r="D42" s="62"/>
      <c r="E42" s="63"/>
      <c r="F42" s="64"/>
      <c r="G42" s="268"/>
      <c r="H42" s="79"/>
      <c r="I42" s="162">
        <f t="shared" si="0"/>
        <v>0</v>
      </c>
      <c r="J42" s="118" t="str">
        <f t="shared" si="1"/>
        <v/>
      </c>
      <c r="P42" s="127"/>
      <c r="R42" s="120"/>
      <c r="S42" s="120"/>
    </row>
    <row r="43" spans="2:19" x14ac:dyDescent="0.25">
      <c r="B43" s="140" t="s">
        <v>281</v>
      </c>
      <c r="C43" s="61"/>
      <c r="D43" s="62"/>
      <c r="E43" s="63"/>
      <c r="F43" s="64"/>
      <c r="G43" s="268"/>
      <c r="H43" s="79"/>
      <c r="I43" s="162">
        <f t="shared" si="0"/>
        <v>0</v>
      </c>
      <c r="J43" s="118" t="str">
        <f t="shared" si="1"/>
        <v/>
      </c>
      <c r="P43" s="127"/>
      <c r="R43" s="120"/>
      <c r="S43" s="120"/>
    </row>
    <row r="44" spans="2:19" x14ac:dyDescent="0.25">
      <c r="B44" s="140" t="s">
        <v>282</v>
      </c>
      <c r="C44" s="61"/>
      <c r="D44" s="62"/>
      <c r="E44" s="63"/>
      <c r="F44" s="64"/>
      <c r="G44" s="268"/>
      <c r="H44" s="79"/>
      <c r="I44" s="162">
        <f t="shared" si="0"/>
        <v>0</v>
      </c>
      <c r="J44" s="118" t="str">
        <f t="shared" si="1"/>
        <v/>
      </c>
      <c r="P44" s="127"/>
      <c r="R44" s="120"/>
      <c r="S44" s="120"/>
    </row>
    <row r="45" spans="2:19" x14ac:dyDescent="0.25">
      <c r="B45" s="140" t="s">
        <v>283</v>
      </c>
      <c r="C45" s="61"/>
      <c r="D45" s="62"/>
      <c r="E45" s="63"/>
      <c r="F45" s="64"/>
      <c r="G45" s="268"/>
      <c r="H45" s="79"/>
      <c r="I45" s="162">
        <f t="shared" si="0"/>
        <v>0</v>
      </c>
      <c r="J45" s="118" t="str">
        <f t="shared" si="1"/>
        <v/>
      </c>
      <c r="P45" s="127"/>
      <c r="R45" s="120"/>
      <c r="S45" s="120"/>
    </row>
    <row r="46" spans="2:19" x14ac:dyDescent="0.25">
      <c r="B46" s="140" t="s">
        <v>284</v>
      </c>
      <c r="C46" s="61"/>
      <c r="D46" s="62"/>
      <c r="E46" s="63"/>
      <c r="F46" s="64"/>
      <c r="G46" s="268"/>
      <c r="H46" s="79"/>
      <c r="I46" s="162">
        <f t="shared" si="0"/>
        <v>0</v>
      </c>
      <c r="J46" s="118" t="str">
        <f t="shared" si="1"/>
        <v/>
      </c>
      <c r="P46" s="127"/>
      <c r="R46" s="120"/>
      <c r="S46" s="120"/>
    </row>
    <row r="47" spans="2:19" x14ac:dyDescent="0.25">
      <c r="B47" s="140" t="s">
        <v>285</v>
      </c>
      <c r="C47" s="61"/>
      <c r="D47" s="62"/>
      <c r="E47" s="63"/>
      <c r="F47" s="64"/>
      <c r="G47" s="268"/>
      <c r="H47" s="79"/>
      <c r="I47" s="162">
        <f t="shared" si="0"/>
        <v>0</v>
      </c>
      <c r="J47" s="118" t="str">
        <f t="shared" si="1"/>
        <v/>
      </c>
      <c r="P47" s="127"/>
      <c r="R47" s="120"/>
      <c r="S47" s="120"/>
    </row>
    <row r="48" spans="2:19" x14ac:dyDescent="0.25">
      <c r="B48" s="140" t="s">
        <v>286</v>
      </c>
      <c r="C48" s="61"/>
      <c r="D48" s="62"/>
      <c r="E48" s="63"/>
      <c r="F48" s="64"/>
      <c r="G48" s="268"/>
      <c r="H48" s="79"/>
      <c r="I48" s="162">
        <f t="shared" si="0"/>
        <v>0</v>
      </c>
      <c r="J48" s="118" t="str">
        <f t="shared" si="1"/>
        <v/>
      </c>
      <c r="P48" s="127"/>
      <c r="R48" s="120"/>
      <c r="S48" s="120"/>
    </row>
    <row r="49" spans="2:19" x14ac:dyDescent="0.25">
      <c r="B49" s="140" t="s">
        <v>287</v>
      </c>
      <c r="C49" s="61"/>
      <c r="D49" s="62"/>
      <c r="E49" s="63"/>
      <c r="F49" s="64"/>
      <c r="G49" s="268"/>
      <c r="H49" s="79"/>
      <c r="I49" s="162">
        <f t="shared" si="0"/>
        <v>0</v>
      </c>
      <c r="J49" s="118" t="str">
        <f t="shared" si="1"/>
        <v/>
      </c>
      <c r="P49" s="127"/>
      <c r="R49" s="120"/>
      <c r="S49" s="120"/>
    </row>
    <row r="50" spans="2:19" x14ac:dyDescent="0.25">
      <c r="B50" s="140" t="s">
        <v>288</v>
      </c>
      <c r="C50" s="61"/>
      <c r="D50" s="62"/>
      <c r="E50" s="63"/>
      <c r="F50" s="64"/>
      <c r="G50" s="268"/>
      <c r="H50" s="79"/>
      <c r="I50" s="162">
        <f t="shared" si="0"/>
        <v>0</v>
      </c>
      <c r="J50" s="118" t="str">
        <f t="shared" si="1"/>
        <v/>
      </c>
      <c r="P50" s="127"/>
      <c r="R50" s="120"/>
      <c r="S50" s="120"/>
    </row>
    <row r="51" spans="2:19" x14ac:dyDescent="0.25">
      <c r="B51" s="140" t="s">
        <v>289</v>
      </c>
      <c r="C51" s="61"/>
      <c r="D51" s="62"/>
      <c r="E51" s="63"/>
      <c r="F51" s="64"/>
      <c r="G51" s="268"/>
      <c r="H51" s="79"/>
      <c r="I51" s="162">
        <f t="shared" si="0"/>
        <v>0</v>
      </c>
      <c r="J51" s="118" t="str">
        <f t="shared" si="1"/>
        <v/>
      </c>
      <c r="P51" s="127"/>
      <c r="R51" s="120"/>
      <c r="S51" s="120"/>
    </row>
    <row r="52" spans="2:19" x14ac:dyDescent="0.25">
      <c r="B52" s="140" t="s">
        <v>290</v>
      </c>
      <c r="C52" s="61"/>
      <c r="D52" s="62"/>
      <c r="E52" s="63"/>
      <c r="F52" s="64"/>
      <c r="G52" s="268"/>
      <c r="H52" s="79"/>
      <c r="I52" s="162">
        <f t="shared" si="0"/>
        <v>0</v>
      </c>
      <c r="J52" s="118" t="str">
        <f t="shared" si="1"/>
        <v/>
      </c>
      <c r="P52" s="127"/>
      <c r="R52" s="120"/>
      <c r="S52" s="120"/>
    </row>
    <row r="53" spans="2:19" x14ac:dyDescent="0.25">
      <c r="B53" s="140" t="s">
        <v>291</v>
      </c>
      <c r="C53" s="61"/>
      <c r="D53" s="62"/>
      <c r="E53" s="63"/>
      <c r="F53" s="64"/>
      <c r="G53" s="268"/>
      <c r="H53" s="79"/>
      <c r="I53" s="162">
        <f t="shared" si="0"/>
        <v>0</v>
      </c>
      <c r="J53" s="118" t="str">
        <f t="shared" si="1"/>
        <v/>
      </c>
      <c r="P53" s="127"/>
      <c r="R53" s="120"/>
      <c r="S53" s="120"/>
    </row>
    <row r="54" spans="2:19" x14ac:dyDescent="0.25">
      <c r="B54" s="140" t="s">
        <v>292</v>
      </c>
      <c r="C54" s="61"/>
      <c r="D54" s="62"/>
      <c r="E54" s="63"/>
      <c r="F54" s="64"/>
      <c r="G54" s="268"/>
      <c r="H54" s="79"/>
      <c r="I54" s="162">
        <f t="shared" si="0"/>
        <v>0</v>
      </c>
      <c r="J54" s="118" t="str">
        <f t="shared" si="1"/>
        <v/>
      </c>
      <c r="P54" s="127"/>
      <c r="R54" s="120"/>
      <c r="S54" s="120"/>
    </row>
    <row r="55" spans="2:19" x14ac:dyDescent="0.25">
      <c r="B55" s="140" t="s">
        <v>293</v>
      </c>
      <c r="C55" s="61"/>
      <c r="D55" s="62"/>
      <c r="E55" s="63"/>
      <c r="F55" s="64"/>
      <c r="G55" s="268"/>
      <c r="H55" s="79"/>
      <c r="I55" s="162">
        <f t="shared" si="0"/>
        <v>0</v>
      </c>
      <c r="J55" s="118" t="str">
        <f t="shared" si="1"/>
        <v/>
      </c>
      <c r="P55" s="127"/>
      <c r="R55" s="120"/>
      <c r="S55" s="120"/>
    </row>
    <row r="56" spans="2:19" x14ac:dyDescent="0.25">
      <c r="B56" s="140" t="s">
        <v>294</v>
      </c>
      <c r="C56" s="61"/>
      <c r="D56" s="62"/>
      <c r="E56" s="63"/>
      <c r="F56" s="64"/>
      <c r="G56" s="268"/>
      <c r="H56" s="79"/>
      <c r="I56" s="162">
        <f t="shared" si="0"/>
        <v>0</v>
      </c>
      <c r="J56" s="118" t="str">
        <f t="shared" si="1"/>
        <v/>
      </c>
      <c r="P56" s="127"/>
      <c r="R56" s="120"/>
      <c r="S56" s="120"/>
    </row>
    <row r="57" spans="2:19" x14ac:dyDescent="0.25">
      <c r="B57" s="140" t="s">
        <v>295</v>
      </c>
      <c r="C57" s="61"/>
      <c r="D57" s="62"/>
      <c r="E57" s="63"/>
      <c r="F57" s="64"/>
      <c r="G57" s="268"/>
      <c r="H57" s="79"/>
      <c r="I57" s="162">
        <f t="shared" si="0"/>
        <v>0</v>
      </c>
      <c r="J57" s="118" t="str">
        <f t="shared" si="1"/>
        <v/>
      </c>
      <c r="P57" s="127"/>
      <c r="R57" s="120"/>
      <c r="S57" s="120"/>
    </row>
    <row r="58" spans="2:19" x14ac:dyDescent="0.25">
      <c r="B58" s="140" t="s">
        <v>296</v>
      </c>
      <c r="C58" s="61"/>
      <c r="D58" s="62"/>
      <c r="E58" s="63"/>
      <c r="F58" s="64"/>
      <c r="G58" s="268"/>
      <c r="H58" s="79"/>
      <c r="I58" s="162">
        <f t="shared" si="0"/>
        <v>0</v>
      </c>
      <c r="J58" s="118" t="str">
        <f t="shared" si="1"/>
        <v/>
      </c>
      <c r="P58" s="127"/>
      <c r="R58" s="120"/>
      <c r="S58" s="120"/>
    </row>
    <row r="59" spans="2:19" x14ac:dyDescent="0.25">
      <c r="B59" s="140" t="s">
        <v>297</v>
      </c>
      <c r="C59" s="61"/>
      <c r="D59" s="62"/>
      <c r="E59" s="63"/>
      <c r="F59" s="64"/>
      <c r="G59" s="268"/>
      <c r="H59" s="79"/>
      <c r="I59" s="162">
        <f t="shared" si="0"/>
        <v>0</v>
      </c>
      <c r="J59" s="118" t="str">
        <f t="shared" si="1"/>
        <v/>
      </c>
      <c r="P59" s="127"/>
      <c r="R59" s="120"/>
      <c r="S59" s="120"/>
    </row>
    <row r="60" spans="2:19" x14ac:dyDescent="0.25">
      <c r="B60" s="140" t="s">
        <v>298</v>
      </c>
      <c r="C60" s="61"/>
      <c r="D60" s="62"/>
      <c r="E60" s="63"/>
      <c r="F60" s="64"/>
      <c r="G60" s="268"/>
      <c r="H60" s="79"/>
      <c r="I60" s="162">
        <f t="shared" si="0"/>
        <v>0</v>
      </c>
      <c r="J60" s="118" t="str">
        <f t="shared" si="1"/>
        <v/>
      </c>
      <c r="P60" s="127"/>
      <c r="S60" s="120"/>
    </row>
    <row r="61" spans="2:19" x14ac:dyDescent="0.25">
      <c r="B61" s="140" t="s">
        <v>299</v>
      </c>
      <c r="C61" s="61"/>
      <c r="D61" s="62"/>
      <c r="E61" s="63"/>
      <c r="F61" s="64"/>
      <c r="G61" s="268"/>
      <c r="H61" s="79"/>
      <c r="I61" s="162">
        <f t="shared" si="0"/>
        <v>0</v>
      </c>
      <c r="J61" s="118" t="str">
        <f t="shared" si="1"/>
        <v/>
      </c>
      <c r="P61" s="127"/>
      <c r="S61" s="120"/>
    </row>
    <row r="62" spans="2:19" x14ac:dyDescent="0.25">
      <c r="B62" s="140" t="s">
        <v>300</v>
      </c>
      <c r="C62" s="61"/>
      <c r="D62" s="62"/>
      <c r="E62" s="63"/>
      <c r="F62" s="64"/>
      <c r="G62" s="268"/>
      <c r="H62" s="79"/>
      <c r="I62" s="162">
        <f t="shared" si="0"/>
        <v>0</v>
      </c>
      <c r="J62" s="118" t="str">
        <f t="shared" si="1"/>
        <v/>
      </c>
      <c r="P62" s="127"/>
      <c r="S62" s="120"/>
    </row>
    <row r="63" spans="2:19" x14ac:dyDescent="0.25">
      <c r="B63" s="140" t="s">
        <v>301</v>
      </c>
      <c r="C63" s="61"/>
      <c r="D63" s="62"/>
      <c r="E63" s="63"/>
      <c r="F63" s="64"/>
      <c r="G63" s="268"/>
      <c r="H63" s="79"/>
      <c r="I63" s="162">
        <f t="shared" si="0"/>
        <v>0</v>
      </c>
      <c r="J63" s="118" t="str">
        <f t="shared" si="1"/>
        <v/>
      </c>
      <c r="P63" s="127"/>
      <c r="S63" s="120"/>
    </row>
    <row r="64" spans="2:19" ht="15" customHeight="1" x14ac:dyDescent="0.25">
      <c r="B64" s="140" t="s">
        <v>302</v>
      </c>
      <c r="C64" s="61"/>
      <c r="D64" s="62"/>
      <c r="E64" s="63"/>
      <c r="F64" s="64"/>
      <c r="G64" s="268"/>
      <c r="H64" s="79"/>
      <c r="I64" s="162">
        <f t="shared" si="0"/>
        <v>0</v>
      </c>
      <c r="J64" s="118" t="str">
        <f t="shared" si="1"/>
        <v/>
      </c>
      <c r="P64" s="127"/>
      <c r="R64" s="123"/>
      <c r="S64" s="120"/>
    </row>
    <row r="65" spans="2:19" ht="15" customHeight="1" x14ac:dyDescent="0.25">
      <c r="B65" s="140" t="s">
        <v>303</v>
      </c>
      <c r="C65" s="61"/>
      <c r="D65" s="62"/>
      <c r="E65" s="63"/>
      <c r="F65" s="64"/>
      <c r="G65" s="268"/>
      <c r="H65" s="79"/>
      <c r="I65" s="162">
        <f t="shared" si="0"/>
        <v>0</v>
      </c>
      <c r="J65" s="118" t="str">
        <f t="shared" si="1"/>
        <v/>
      </c>
      <c r="P65" s="127"/>
      <c r="R65" s="123"/>
      <c r="S65" s="120"/>
    </row>
    <row r="66" spans="2:19" x14ac:dyDescent="0.25">
      <c r="B66" s="140" t="s">
        <v>304</v>
      </c>
      <c r="C66" s="61"/>
      <c r="D66" s="62"/>
      <c r="E66" s="63"/>
      <c r="F66" s="64"/>
      <c r="G66" s="268"/>
      <c r="H66" s="79"/>
      <c r="I66" s="162">
        <f t="shared" si="0"/>
        <v>0</v>
      </c>
      <c r="J66" s="118" t="str">
        <f t="shared" si="1"/>
        <v/>
      </c>
      <c r="P66" s="127"/>
      <c r="R66" s="141"/>
      <c r="S66" s="120"/>
    </row>
    <row r="67" spans="2:19" x14ac:dyDescent="0.25">
      <c r="B67" s="140" t="s">
        <v>305</v>
      </c>
      <c r="C67" s="61"/>
      <c r="D67" s="62"/>
      <c r="E67" s="63"/>
      <c r="F67" s="64"/>
      <c r="G67" s="268"/>
      <c r="H67" s="79"/>
      <c r="I67" s="162">
        <f t="shared" si="0"/>
        <v>0</v>
      </c>
      <c r="J67" s="118" t="str">
        <f t="shared" si="1"/>
        <v/>
      </c>
      <c r="P67" s="127"/>
      <c r="R67" s="141"/>
      <c r="S67" s="120"/>
    </row>
    <row r="68" spans="2:19" x14ac:dyDescent="0.25">
      <c r="B68" s="140" t="s">
        <v>306</v>
      </c>
      <c r="C68" s="61"/>
      <c r="D68" s="62"/>
      <c r="E68" s="63"/>
      <c r="F68" s="64"/>
      <c r="G68" s="268"/>
      <c r="H68" s="79"/>
      <c r="I68" s="162">
        <f t="shared" si="0"/>
        <v>0</v>
      </c>
      <c r="J68" s="118" t="str">
        <f t="shared" si="1"/>
        <v/>
      </c>
      <c r="P68" s="127"/>
      <c r="R68" s="142"/>
      <c r="S68" s="120"/>
    </row>
    <row r="69" spans="2:19" x14ac:dyDescent="0.25">
      <c r="B69" s="140" t="s">
        <v>307</v>
      </c>
      <c r="C69" s="61"/>
      <c r="D69" s="62"/>
      <c r="E69" s="63"/>
      <c r="F69" s="64"/>
      <c r="G69" s="268"/>
      <c r="H69" s="79"/>
      <c r="I69" s="162">
        <f t="shared" si="0"/>
        <v>0</v>
      </c>
      <c r="J69" s="118" t="str">
        <f t="shared" si="1"/>
        <v/>
      </c>
      <c r="P69" s="127"/>
      <c r="R69" s="120"/>
      <c r="S69" s="120"/>
    </row>
    <row r="70" spans="2:19" x14ac:dyDescent="0.25">
      <c r="B70" s="140" t="s">
        <v>308</v>
      </c>
      <c r="C70" s="61"/>
      <c r="D70" s="62"/>
      <c r="E70" s="63"/>
      <c r="F70" s="64"/>
      <c r="G70" s="268"/>
      <c r="H70" s="79"/>
      <c r="I70" s="162">
        <f t="shared" si="0"/>
        <v>0</v>
      </c>
      <c r="J70" s="118" t="str">
        <f t="shared" si="1"/>
        <v/>
      </c>
      <c r="P70" s="127"/>
      <c r="R70" s="120"/>
      <c r="S70" s="120"/>
    </row>
    <row r="71" spans="2:19" x14ac:dyDescent="0.25">
      <c r="B71" s="140" t="s">
        <v>309</v>
      </c>
      <c r="C71" s="61"/>
      <c r="D71" s="62"/>
      <c r="E71" s="63"/>
      <c r="F71" s="64"/>
      <c r="G71" s="268"/>
      <c r="H71" s="79"/>
      <c r="I71" s="162">
        <f t="shared" si="0"/>
        <v>0</v>
      </c>
      <c r="J71" s="118" t="str">
        <f t="shared" si="1"/>
        <v/>
      </c>
      <c r="P71" s="127"/>
      <c r="R71" s="120"/>
    </row>
    <row r="72" spans="2:19" x14ac:dyDescent="0.25">
      <c r="B72" s="140" t="s">
        <v>310</v>
      </c>
      <c r="C72" s="61"/>
      <c r="D72" s="62"/>
      <c r="E72" s="63"/>
      <c r="F72" s="64"/>
      <c r="G72" s="268"/>
      <c r="H72" s="79"/>
      <c r="I72" s="162">
        <f t="shared" si="0"/>
        <v>0</v>
      </c>
      <c r="J72" s="118" t="str">
        <f t="shared" si="1"/>
        <v/>
      </c>
      <c r="P72" s="127"/>
      <c r="R72" s="120"/>
      <c r="S72" s="145"/>
    </row>
    <row r="73" spans="2:19" x14ac:dyDescent="0.25">
      <c r="B73" s="140" t="s">
        <v>311</v>
      </c>
      <c r="C73" s="61"/>
      <c r="D73" s="62"/>
      <c r="E73" s="63"/>
      <c r="F73" s="64"/>
      <c r="G73" s="268"/>
      <c r="H73" s="79"/>
      <c r="I73" s="162">
        <f t="shared" si="0"/>
        <v>0</v>
      </c>
      <c r="J73" s="118" t="str">
        <f t="shared" si="1"/>
        <v/>
      </c>
      <c r="P73" s="127"/>
      <c r="R73" s="120"/>
      <c r="S73" s="146"/>
    </row>
    <row r="74" spans="2:19" x14ac:dyDescent="0.25">
      <c r="B74" s="140" t="s">
        <v>312</v>
      </c>
      <c r="C74" s="61"/>
      <c r="D74" s="62"/>
      <c r="E74" s="63"/>
      <c r="F74" s="64"/>
      <c r="G74" s="268"/>
      <c r="H74" s="79"/>
      <c r="I74" s="162">
        <f t="shared" ref="I74:I109" si="2">H74*G74</f>
        <v>0</v>
      </c>
      <c r="J74" s="118" t="str">
        <f t="shared" ref="J74:J109" si="3">IF(AND($C74&lt;&gt;"",OR(LEN(TRIM($D74))=0,LEN(TRIM($E74))=0,LEN(TRIM($F74))=0,LEN(TRIM($H74))=0,LEN(TRIM($G74))=0)),"  Blank field(s) detected!","")</f>
        <v/>
      </c>
      <c r="P74" s="127"/>
      <c r="R74" s="120"/>
      <c r="S74" s="146"/>
    </row>
    <row r="75" spans="2:19" x14ac:dyDescent="0.25">
      <c r="B75" s="140" t="s">
        <v>313</v>
      </c>
      <c r="C75" s="61"/>
      <c r="D75" s="62"/>
      <c r="E75" s="63"/>
      <c r="F75" s="64"/>
      <c r="G75" s="268"/>
      <c r="H75" s="79"/>
      <c r="I75" s="162">
        <f t="shared" si="2"/>
        <v>0</v>
      </c>
      <c r="J75" s="118" t="str">
        <f t="shared" si="3"/>
        <v/>
      </c>
      <c r="P75" s="127"/>
      <c r="R75" s="120"/>
      <c r="S75" s="146"/>
    </row>
    <row r="76" spans="2:19" x14ac:dyDescent="0.25">
      <c r="B76" s="140" t="s">
        <v>314</v>
      </c>
      <c r="C76" s="61"/>
      <c r="D76" s="62"/>
      <c r="E76" s="63"/>
      <c r="F76" s="64"/>
      <c r="G76" s="268"/>
      <c r="H76" s="79"/>
      <c r="I76" s="162">
        <f t="shared" si="2"/>
        <v>0</v>
      </c>
      <c r="J76" s="118" t="str">
        <f t="shared" si="3"/>
        <v/>
      </c>
      <c r="P76" s="127"/>
      <c r="R76" s="120"/>
    </row>
    <row r="77" spans="2:19" ht="18.75" customHeight="1" x14ac:dyDescent="0.25">
      <c r="B77" s="140" t="s">
        <v>315</v>
      </c>
      <c r="C77" s="61"/>
      <c r="D77" s="62"/>
      <c r="E77" s="63"/>
      <c r="F77" s="64"/>
      <c r="G77" s="268"/>
      <c r="H77" s="79"/>
      <c r="I77" s="162">
        <f t="shared" si="2"/>
        <v>0</v>
      </c>
      <c r="J77" s="118" t="str">
        <f t="shared" si="3"/>
        <v/>
      </c>
      <c r="P77" s="127"/>
      <c r="R77" s="120"/>
    </row>
    <row r="78" spans="2:19" ht="12.75" customHeight="1" x14ac:dyDescent="0.25">
      <c r="B78" s="140" t="s">
        <v>316</v>
      </c>
      <c r="C78" s="61"/>
      <c r="D78" s="62"/>
      <c r="E78" s="63"/>
      <c r="F78" s="64"/>
      <c r="G78" s="268"/>
      <c r="H78" s="79"/>
      <c r="I78" s="162">
        <f t="shared" si="2"/>
        <v>0</v>
      </c>
      <c r="J78" s="118" t="str">
        <f t="shared" si="3"/>
        <v/>
      </c>
      <c r="P78" s="127"/>
      <c r="R78" s="120"/>
    </row>
    <row r="79" spans="2:19" x14ac:dyDescent="0.25">
      <c r="B79" s="140" t="s">
        <v>317</v>
      </c>
      <c r="C79" s="61"/>
      <c r="D79" s="62"/>
      <c r="E79" s="63"/>
      <c r="F79" s="64"/>
      <c r="G79" s="268"/>
      <c r="H79" s="79"/>
      <c r="I79" s="162">
        <f t="shared" si="2"/>
        <v>0</v>
      </c>
      <c r="J79" s="118" t="str">
        <f t="shared" si="3"/>
        <v/>
      </c>
      <c r="P79" s="127"/>
      <c r="R79" s="120"/>
    </row>
    <row r="80" spans="2:19" x14ac:dyDescent="0.25">
      <c r="B80" s="140" t="s">
        <v>318</v>
      </c>
      <c r="C80" s="61"/>
      <c r="D80" s="62"/>
      <c r="E80" s="63"/>
      <c r="F80" s="64"/>
      <c r="G80" s="268"/>
      <c r="H80" s="79"/>
      <c r="I80" s="162">
        <f t="shared" si="2"/>
        <v>0</v>
      </c>
      <c r="J80" s="118" t="str">
        <f t="shared" si="3"/>
        <v/>
      </c>
      <c r="P80" s="127"/>
      <c r="R80" s="120"/>
    </row>
    <row r="81" spans="1:19" x14ac:dyDescent="0.25">
      <c r="B81" s="140" t="s">
        <v>319</v>
      </c>
      <c r="C81" s="61"/>
      <c r="D81" s="62"/>
      <c r="E81" s="63"/>
      <c r="F81" s="64"/>
      <c r="G81" s="268"/>
      <c r="H81" s="79"/>
      <c r="I81" s="162">
        <f t="shared" si="2"/>
        <v>0</v>
      </c>
      <c r="J81" s="118" t="str">
        <f t="shared" si="3"/>
        <v/>
      </c>
      <c r="P81" s="127"/>
      <c r="R81" s="120"/>
    </row>
    <row r="82" spans="1:19" x14ac:dyDescent="0.25">
      <c r="B82" s="140" t="s">
        <v>320</v>
      </c>
      <c r="C82" s="61"/>
      <c r="D82" s="62"/>
      <c r="E82" s="63"/>
      <c r="F82" s="64"/>
      <c r="G82" s="268"/>
      <c r="H82" s="79"/>
      <c r="I82" s="162">
        <f t="shared" si="2"/>
        <v>0</v>
      </c>
      <c r="J82" s="118" t="str">
        <f t="shared" si="3"/>
        <v/>
      </c>
      <c r="P82" s="127"/>
      <c r="R82" s="120"/>
    </row>
    <row r="83" spans="1:19" x14ac:dyDescent="0.25">
      <c r="B83" s="140" t="s">
        <v>321</v>
      </c>
      <c r="C83" s="61"/>
      <c r="D83" s="62"/>
      <c r="E83" s="63"/>
      <c r="F83" s="64"/>
      <c r="G83" s="268"/>
      <c r="H83" s="79"/>
      <c r="I83" s="162">
        <f t="shared" si="2"/>
        <v>0</v>
      </c>
      <c r="J83" s="118" t="str">
        <f t="shared" si="3"/>
        <v/>
      </c>
      <c r="P83" s="127"/>
      <c r="R83" s="120"/>
    </row>
    <row r="84" spans="1:19" s="123" customFormat="1" ht="15" customHeight="1" x14ac:dyDescent="0.25">
      <c r="A84" s="35"/>
      <c r="B84" s="140" t="s">
        <v>322</v>
      </c>
      <c r="C84" s="61"/>
      <c r="D84" s="62"/>
      <c r="E84" s="63"/>
      <c r="F84" s="64"/>
      <c r="G84" s="268"/>
      <c r="H84" s="79"/>
      <c r="I84" s="162">
        <f t="shared" si="2"/>
        <v>0</v>
      </c>
      <c r="J84" s="118" t="str">
        <f t="shared" si="3"/>
        <v/>
      </c>
      <c r="K84" s="96"/>
      <c r="L84" s="96"/>
      <c r="M84" s="96"/>
      <c r="N84" s="35"/>
      <c r="O84" s="26"/>
      <c r="P84" s="127"/>
      <c r="Q84" s="35"/>
      <c r="R84" s="120"/>
      <c r="S84" s="35"/>
    </row>
    <row r="85" spans="1:19" s="141" customFormat="1" ht="15" customHeight="1" x14ac:dyDescent="0.25">
      <c r="A85" s="35"/>
      <c r="B85" s="140" t="s">
        <v>323</v>
      </c>
      <c r="C85" s="61"/>
      <c r="D85" s="62"/>
      <c r="E85" s="63"/>
      <c r="F85" s="64"/>
      <c r="G85" s="268"/>
      <c r="H85" s="79"/>
      <c r="I85" s="162">
        <f t="shared" si="2"/>
        <v>0</v>
      </c>
      <c r="J85" s="118" t="str">
        <f t="shared" si="3"/>
        <v/>
      </c>
      <c r="K85" s="96"/>
      <c r="L85" s="96"/>
      <c r="M85" s="96"/>
      <c r="N85" s="35"/>
      <c r="O85" s="26"/>
      <c r="P85" s="127"/>
      <c r="Q85" s="35"/>
      <c r="R85" s="120"/>
      <c r="S85" s="35"/>
    </row>
    <row r="86" spans="1:19" s="141" customFormat="1" ht="15" customHeight="1" x14ac:dyDescent="0.25">
      <c r="A86" s="35"/>
      <c r="B86" s="140" t="s">
        <v>324</v>
      </c>
      <c r="C86" s="61"/>
      <c r="D86" s="62"/>
      <c r="E86" s="63"/>
      <c r="F86" s="64"/>
      <c r="G86" s="268"/>
      <c r="H86" s="79"/>
      <c r="I86" s="162">
        <f t="shared" si="2"/>
        <v>0</v>
      </c>
      <c r="J86" s="118" t="str">
        <f t="shared" si="3"/>
        <v/>
      </c>
      <c r="K86" s="96"/>
      <c r="L86" s="96"/>
      <c r="M86" s="96"/>
      <c r="N86" s="35"/>
      <c r="O86" s="26"/>
      <c r="P86" s="127"/>
      <c r="Q86" s="35"/>
      <c r="R86" s="120"/>
      <c r="S86" s="35"/>
    </row>
    <row r="87" spans="1:19" s="141" customFormat="1" ht="15" customHeight="1" x14ac:dyDescent="0.25">
      <c r="A87" s="35"/>
      <c r="B87" s="140" t="s">
        <v>325</v>
      </c>
      <c r="C87" s="61"/>
      <c r="D87" s="62"/>
      <c r="E87" s="63"/>
      <c r="F87" s="64"/>
      <c r="G87" s="268"/>
      <c r="H87" s="79"/>
      <c r="I87" s="162">
        <f t="shared" si="2"/>
        <v>0</v>
      </c>
      <c r="J87" s="118" t="str">
        <f t="shared" si="3"/>
        <v/>
      </c>
      <c r="K87" s="96"/>
      <c r="L87" s="96"/>
      <c r="M87" s="96"/>
      <c r="N87" s="35"/>
      <c r="O87" s="26"/>
      <c r="P87" s="127"/>
      <c r="Q87" s="35"/>
      <c r="R87" s="120"/>
      <c r="S87" s="35"/>
    </row>
    <row r="88" spans="1:19" s="142" customFormat="1" x14ac:dyDescent="0.25">
      <c r="A88" s="35"/>
      <c r="B88" s="140" t="s">
        <v>326</v>
      </c>
      <c r="C88" s="61"/>
      <c r="D88" s="62"/>
      <c r="E88" s="63"/>
      <c r="F88" s="64"/>
      <c r="G88" s="268"/>
      <c r="H88" s="79"/>
      <c r="I88" s="162">
        <f t="shared" si="2"/>
        <v>0</v>
      </c>
      <c r="J88" s="118" t="str">
        <f t="shared" si="3"/>
        <v/>
      </c>
      <c r="K88" s="96"/>
      <c r="L88" s="96"/>
      <c r="M88" s="96"/>
      <c r="N88" s="35"/>
      <c r="O88" s="26"/>
      <c r="P88" s="127"/>
      <c r="Q88" s="35"/>
      <c r="R88" s="120"/>
      <c r="S88" s="35"/>
    </row>
    <row r="89" spans="1:19" s="120" customFormat="1" x14ac:dyDescent="0.25">
      <c r="A89" s="35"/>
      <c r="B89" s="140" t="s">
        <v>327</v>
      </c>
      <c r="C89" s="61"/>
      <c r="D89" s="62"/>
      <c r="E89" s="63"/>
      <c r="F89" s="64"/>
      <c r="G89" s="268"/>
      <c r="H89" s="79"/>
      <c r="I89" s="162">
        <f t="shared" si="2"/>
        <v>0</v>
      </c>
      <c r="J89" s="118" t="str">
        <f t="shared" si="3"/>
        <v/>
      </c>
      <c r="K89" s="96"/>
      <c r="L89" s="96"/>
      <c r="M89" s="96"/>
      <c r="N89" s="35"/>
      <c r="O89" s="26"/>
      <c r="P89" s="127"/>
      <c r="Q89" s="35"/>
      <c r="S89" s="35"/>
    </row>
    <row r="90" spans="1:19" s="120" customFormat="1" x14ac:dyDescent="0.25">
      <c r="A90" s="35"/>
      <c r="B90" s="140" t="s">
        <v>328</v>
      </c>
      <c r="C90" s="61"/>
      <c r="D90" s="62"/>
      <c r="E90" s="63"/>
      <c r="F90" s="64"/>
      <c r="G90" s="268"/>
      <c r="H90" s="79"/>
      <c r="I90" s="162">
        <f t="shared" si="2"/>
        <v>0</v>
      </c>
      <c r="J90" s="118" t="str">
        <f t="shared" si="3"/>
        <v/>
      </c>
      <c r="K90" s="96"/>
      <c r="L90" s="96"/>
      <c r="M90" s="96"/>
      <c r="N90" s="35"/>
      <c r="O90" s="26"/>
      <c r="P90" s="127"/>
      <c r="Q90" s="35"/>
      <c r="S90" s="35"/>
    </row>
    <row r="91" spans="1:19" s="120" customFormat="1" x14ac:dyDescent="0.25">
      <c r="A91" s="35"/>
      <c r="B91" s="140" t="s">
        <v>329</v>
      </c>
      <c r="C91" s="61"/>
      <c r="D91" s="62"/>
      <c r="E91" s="63"/>
      <c r="F91" s="64"/>
      <c r="G91" s="268"/>
      <c r="H91" s="79"/>
      <c r="I91" s="162">
        <f t="shared" si="2"/>
        <v>0</v>
      </c>
      <c r="J91" s="118" t="str">
        <f t="shared" si="3"/>
        <v/>
      </c>
      <c r="K91" s="96"/>
      <c r="L91" s="96"/>
      <c r="M91" s="96"/>
      <c r="N91" s="35"/>
      <c r="O91" s="26"/>
      <c r="P91" s="127"/>
      <c r="Q91" s="35"/>
      <c r="S91" s="35"/>
    </row>
    <row r="92" spans="1:19" s="120" customFormat="1" x14ac:dyDescent="0.25">
      <c r="A92" s="35"/>
      <c r="B92" s="140" t="s">
        <v>330</v>
      </c>
      <c r="C92" s="61"/>
      <c r="D92" s="62"/>
      <c r="E92" s="63"/>
      <c r="F92" s="64"/>
      <c r="G92" s="268"/>
      <c r="H92" s="79"/>
      <c r="I92" s="162">
        <f t="shared" si="2"/>
        <v>0</v>
      </c>
      <c r="J92" s="118" t="str">
        <f t="shared" si="3"/>
        <v/>
      </c>
      <c r="K92" s="96"/>
      <c r="L92" s="96"/>
      <c r="M92" s="96"/>
      <c r="N92" s="35"/>
      <c r="O92" s="26"/>
      <c r="P92" s="127"/>
      <c r="Q92" s="35"/>
      <c r="S92" s="35"/>
    </row>
    <row r="93" spans="1:19" s="120" customFormat="1" x14ac:dyDescent="0.25">
      <c r="A93" s="35"/>
      <c r="B93" s="140" t="s">
        <v>331</v>
      </c>
      <c r="C93" s="61"/>
      <c r="D93" s="62"/>
      <c r="E93" s="63"/>
      <c r="F93" s="64"/>
      <c r="G93" s="268"/>
      <c r="H93" s="79"/>
      <c r="I93" s="162">
        <f t="shared" si="2"/>
        <v>0</v>
      </c>
      <c r="J93" s="118" t="str">
        <f t="shared" si="3"/>
        <v/>
      </c>
      <c r="K93" s="96"/>
      <c r="L93" s="96"/>
      <c r="M93" s="96"/>
      <c r="N93" s="35"/>
      <c r="O93" s="26"/>
      <c r="P93" s="127"/>
      <c r="Q93" s="35"/>
      <c r="S93" s="35"/>
    </row>
    <row r="94" spans="1:19" s="120" customFormat="1" x14ac:dyDescent="0.25">
      <c r="A94" s="35"/>
      <c r="B94" s="140" t="s">
        <v>332</v>
      </c>
      <c r="C94" s="61"/>
      <c r="D94" s="62"/>
      <c r="E94" s="63"/>
      <c r="F94" s="64"/>
      <c r="G94" s="268"/>
      <c r="H94" s="79"/>
      <c r="I94" s="162">
        <f t="shared" si="2"/>
        <v>0</v>
      </c>
      <c r="J94" s="118" t="str">
        <f t="shared" si="3"/>
        <v/>
      </c>
      <c r="K94" s="96"/>
      <c r="L94" s="96"/>
      <c r="M94" s="96"/>
      <c r="N94" s="35"/>
      <c r="O94" s="26"/>
      <c r="P94" s="127"/>
      <c r="Q94" s="35"/>
      <c r="S94" s="35"/>
    </row>
    <row r="95" spans="1:19" s="120" customFormat="1" x14ac:dyDescent="0.25">
      <c r="A95" s="35"/>
      <c r="B95" s="140" t="s">
        <v>333</v>
      </c>
      <c r="C95" s="61"/>
      <c r="D95" s="62"/>
      <c r="E95" s="63"/>
      <c r="F95" s="64"/>
      <c r="G95" s="268"/>
      <c r="H95" s="79"/>
      <c r="I95" s="162">
        <f t="shared" si="2"/>
        <v>0</v>
      </c>
      <c r="J95" s="118" t="str">
        <f t="shared" si="3"/>
        <v/>
      </c>
      <c r="K95" s="96"/>
      <c r="L95" s="96"/>
      <c r="M95" s="96"/>
      <c r="N95" s="35"/>
      <c r="O95" s="26"/>
      <c r="P95" s="127"/>
      <c r="Q95" s="35"/>
      <c r="S95" s="35"/>
    </row>
    <row r="96" spans="1:19" s="120" customFormat="1" x14ac:dyDescent="0.25">
      <c r="A96" s="35"/>
      <c r="B96" s="140" t="s">
        <v>334</v>
      </c>
      <c r="C96" s="61"/>
      <c r="D96" s="62"/>
      <c r="E96" s="63"/>
      <c r="F96" s="64"/>
      <c r="G96" s="268"/>
      <c r="H96" s="79"/>
      <c r="I96" s="162">
        <f t="shared" si="2"/>
        <v>0</v>
      </c>
      <c r="J96" s="118" t="str">
        <f t="shared" si="3"/>
        <v/>
      </c>
      <c r="K96" s="96"/>
      <c r="L96" s="96"/>
      <c r="M96" s="96"/>
      <c r="N96" s="35"/>
      <c r="O96" s="26"/>
      <c r="P96" s="127"/>
      <c r="Q96" s="35"/>
      <c r="S96" s="35"/>
    </row>
    <row r="97" spans="1:19" s="120" customFormat="1" x14ac:dyDescent="0.25">
      <c r="A97" s="35"/>
      <c r="B97" s="140" t="s">
        <v>335</v>
      </c>
      <c r="C97" s="61"/>
      <c r="D97" s="62"/>
      <c r="E97" s="63"/>
      <c r="F97" s="64"/>
      <c r="G97" s="268"/>
      <c r="H97" s="79"/>
      <c r="I97" s="162">
        <f t="shared" si="2"/>
        <v>0</v>
      </c>
      <c r="J97" s="118" t="str">
        <f t="shared" si="3"/>
        <v/>
      </c>
      <c r="K97" s="96"/>
      <c r="L97" s="96"/>
      <c r="M97" s="96"/>
      <c r="N97" s="35"/>
      <c r="O97" s="26"/>
      <c r="P97" s="127"/>
      <c r="Q97" s="35"/>
      <c r="S97" s="35"/>
    </row>
    <row r="98" spans="1:19" s="120" customFormat="1" x14ac:dyDescent="0.25">
      <c r="A98" s="35"/>
      <c r="B98" s="140" t="s">
        <v>336</v>
      </c>
      <c r="C98" s="61"/>
      <c r="D98" s="62"/>
      <c r="E98" s="63"/>
      <c r="F98" s="64"/>
      <c r="G98" s="268"/>
      <c r="H98" s="79"/>
      <c r="I98" s="162">
        <f t="shared" si="2"/>
        <v>0</v>
      </c>
      <c r="J98" s="118" t="str">
        <f t="shared" si="3"/>
        <v/>
      </c>
      <c r="K98" s="96"/>
      <c r="L98" s="96"/>
      <c r="M98" s="96"/>
      <c r="N98" s="35"/>
      <c r="O98" s="26"/>
      <c r="P98" s="127"/>
      <c r="Q98" s="35"/>
      <c r="S98" s="35"/>
    </row>
    <row r="99" spans="1:19" s="120" customFormat="1" x14ac:dyDescent="0.25">
      <c r="A99" s="35"/>
      <c r="B99" s="140" t="s">
        <v>337</v>
      </c>
      <c r="C99" s="61"/>
      <c r="D99" s="62"/>
      <c r="E99" s="63"/>
      <c r="F99" s="64"/>
      <c r="G99" s="268"/>
      <c r="H99" s="79"/>
      <c r="I99" s="162">
        <f t="shared" si="2"/>
        <v>0</v>
      </c>
      <c r="J99" s="118" t="str">
        <f t="shared" si="3"/>
        <v/>
      </c>
      <c r="K99" s="96"/>
      <c r="L99" s="96"/>
      <c r="M99" s="96"/>
      <c r="N99" s="35"/>
      <c r="O99" s="26"/>
      <c r="P99" s="127"/>
      <c r="Q99" s="35"/>
      <c r="S99" s="35"/>
    </row>
    <row r="100" spans="1:19" s="120" customFormat="1" x14ac:dyDescent="0.25">
      <c r="A100" s="35"/>
      <c r="B100" s="140" t="s">
        <v>338</v>
      </c>
      <c r="C100" s="61"/>
      <c r="D100" s="62"/>
      <c r="E100" s="63"/>
      <c r="F100" s="64"/>
      <c r="G100" s="268"/>
      <c r="H100" s="79"/>
      <c r="I100" s="162">
        <f t="shared" si="2"/>
        <v>0</v>
      </c>
      <c r="J100" s="118" t="str">
        <f t="shared" si="3"/>
        <v/>
      </c>
      <c r="K100" s="96"/>
      <c r="L100" s="96"/>
      <c r="M100" s="96"/>
      <c r="N100" s="35"/>
      <c r="O100" s="26"/>
      <c r="P100" s="127"/>
      <c r="Q100" s="35"/>
      <c r="S100" s="35"/>
    </row>
    <row r="101" spans="1:19" s="120" customFormat="1" ht="15" customHeight="1" x14ac:dyDescent="0.25">
      <c r="A101" s="35"/>
      <c r="B101" s="140" t="s">
        <v>339</v>
      </c>
      <c r="C101" s="61"/>
      <c r="D101" s="62"/>
      <c r="E101" s="63"/>
      <c r="F101" s="64"/>
      <c r="G101" s="268"/>
      <c r="H101" s="79"/>
      <c r="I101" s="162">
        <f t="shared" si="2"/>
        <v>0</v>
      </c>
      <c r="J101" s="118" t="str">
        <f t="shared" si="3"/>
        <v/>
      </c>
      <c r="K101" s="96"/>
      <c r="L101" s="96"/>
      <c r="M101" s="96"/>
      <c r="N101" s="35"/>
      <c r="O101" s="26"/>
      <c r="P101" s="127"/>
      <c r="Q101" s="35"/>
      <c r="S101" s="35"/>
    </row>
    <row r="102" spans="1:19" s="120" customFormat="1" ht="15" customHeight="1" x14ac:dyDescent="0.25">
      <c r="A102" s="35"/>
      <c r="B102" s="140" t="s">
        <v>340</v>
      </c>
      <c r="C102" s="61"/>
      <c r="D102" s="62"/>
      <c r="E102" s="63"/>
      <c r="F102" s="64"/>
      <c r="G102" s="268"/>
      <c r="H102" s="79"/>
      <c r="I102" s="162">
        <f t="shared" si="2"/>
        <v>0</v>
      </c>
      <c r="J102" s="118" t="str">
        <f t="shared" si="3"/>
        <v/>
      </c>
      <c r="K102" s="96"/>
      <c r="L102" s="96"/>
      <c r="M102" s="96"/>
      <c r="N102" s="35"/>
      <c r="O102" s="26"/>
      <c r="P102" s="127"/>
      <c r="Q102" s="35"/>
      <c r="S102" s="35"/>
    </row>
    <row r="103" spans="1:19" s="120" customFormat="1" ht="15" customHeight="1" x14ac:dyDescent="0.25">
      <c r="A103" s="35"/>
      <c r="B103" s="140" t="s">
        <v>341</v>
      </c>
      <c r="C103" s="61"/>
      <c r="D103" s="62"/>
      <c r="E103" s="63"/>
      <c r="F103" s="64"/>
      <c r="G103" s="268"/>
      <c r="H103" s="79"/>
      <c r="I103" s="162">
        <f t="shared" si="2"/>
        <v>0</v>
      </c>
      <c r="J103" s="118" t="str">
        <f t="shared" si="3"/>
        <v/>
      </c>
      <c r="K103" s="96"/>
      <c r="L103" s="96"/>
      <c r="M103" s="96"/>
      <c r="N103" s="35"/>
      <c r="O103" s="26"/>
      <c r="P103" s="127"/>
      <c r="Q103" s="35"/>
      <c r="S103" s="35"/>
    </row>
    <row r="104" spans="1:19" s="120" customFormat="1" ht="15" customHeight="1" x14ac:dyDescent="0.25">
      <c r="A104" s="35"/>
      <c r="B104" s="140" t="s">
        <v>342</v>
      </c>
      <c r="C104" s="61"/>
      <c r="D104" s="62"/>
      <c r="E104" s="63"/>
      <c r="F104" s="64"/>
      <c r="G104" s="268"/>
      <c r="H104" s="79"/>
      <c r="I104" s="162">
        <f t="shared" si="2"/>
        <v>0</v>
      </c>
      <c r="J104" s="118" t="str">
        <f t="shared" si="3"/>
        <v/>
      </c>
      <c r="K104" s="96"/>
      <c r="L104" s="96"/>
      <c r="M104" s="96"/>
      <c r="N104" s="35"/>
      <c r="O104" s="26"/>
      <c r="P104" s="127"/>
      <c r="Q104" s="35"/>
      <c r="S104" s="35"/>
    </row>
    <row r="105" spans="1:19" s="120" customFormat="1" ht="15" customHeight="1" x14ac:dyDescent="0.25">
      <c r="A105" s="35"/>
      <c r="B105" s="140" t="s">
        <v>343</v>
      </c>
      <c r="C105" s="61"/>
      <c r="D105" s="62"/>
      <c r="E105" s="63"/>
      <c r="F105" s="64"/>
      <c r="G105" s="268"/>
      <c r="H105" s="79"/>
      <c r="I105" s="162">
        <f t="shared" si="2"/>
        <v>0</v>
      </c>
      <c r="J105" s="118" t="str">
        <f t="shared" si="3"/>
        <v/>
      </c>
      <c r="K105" s="96"/>
      <c r="L105" s="96"/>
      <c r="M105" s="96"/>
      <c r="N105" s="35"/>
      <c r="O105" s="26"/>
      <c r="P105" s="127"/>
      <c r="Q105" s="35"/>
      <c r="S105" s="35"/>
    </row>
    <row r="106" spans="1:19" s="120" customFormat="1" ht="15" customHeight="1" x14ac:dyDescent="0.25">
      <c r="A106" s="35"/>
      <c r="B106" s="140" t="s">
        <v>344</v>
      </c>
      <c r="C106" s="61"/>
      <c r="D106" s="62"/>
      <c r="E106" s="63"/>
      <c r="F106" s="64"/>
      <c r="G106" s="268"/>
      <c r="H106" s="79"/>
      <c r="I106" s="162">
        <f t="shared" si="2"/>
        <v>0</v>
      </c>
      <c r="J106" s="118" t="str">
        <f t="shared" si="3"/>
        <v/>
      </c>
      <c r="K106" s="96"/>
      <c r="L106" s="96"/>
      <c r="M106" s="96"/>
      <c r="N106" s="35"/>
      <c r="O106" s="26"/>
      <c r="P106" s="127"/>
      <c r="Q106" s="35"/>
      <c r="S106" s="35"/>
    </row>
    <row r="107" spans="1:19" s="120" customFormat="1" ht="15" customHeight="1" x14ac:dyDescent="0.25">
      <c r="A107" s="35"/>
      <c r="B107" s="140" t="s">
        <v>345</v>
      </c>
      <c r="C107" s="61"/>
      <c r="D107" s="62"/>
      <c r="E107" s="63"/>
      <c r="F107" s="64"/>
      <c r="G107" s="268"/>
      <c r="H107" s="79"/>
      <c r="I107" s="162">
        <f t="shared" si="2"/>
        <v>0</v>
      </c>
      <c r="J107" s="118" t="str">
        <f t="shared" si="3"/>
        <v/>
      </c>
      <c r="K107" s="96"/>
      <c r="L107" s="96"/>
      <c r="M107" s="96"/>
      <c r="N107" s="35"/>
      <c r="O107" s="26"/>
      <c r="P107" s="127"/>
      <c r="Q107" s="35"/>
      <c r="S107" s="35"/>
    </row>
    <row r="108" spans="1:19" s="120" customFormat="1" ht="15" customHeight="1" x14ac:dyDescent="0.25">
      <c r="A108" s="35"/>
      <c r="B108" s="140" t="s">
        <v>346</v>
      </c>
      <c r="C108" s="61"/>
      <c r="D108" s="62"/>
      <c r="E108" s="63"/>
      <c r="F108" s="64"/>
      <c r="G108" s="268"/>
      <c r="H108" s="79"/>
      <c r="I108" s="162">
        <f t="shared" si="2"/>
        <v>0</v>
      </c>
      <c r="J108" s="118" t="str">
        <f t="shared" si="3"/>
        <v/>
      </c>
      <c r="K108" s="96"/>
      <c r="L108" s="96"/>
      <c r="M108" s="96"/>
      <c r="N108" s="35"/>
      <c r="O108" s="26"/>
      <c r="P108" s="127"/>
      <c r="Q108" s="35"/>
      <c r="S108" s="35"/>
    </row>
    <row r="109" spans="1:19" s="120" customFormat="1" ht="15" customHeight="1" x14ac:dyDescent="0.25">
      <c r="A109" s="35"/>
      <c r="B109" s="140" t="s">
        <v>347</v>
      </c>
      <c r="C109" s="61"/>
      <c r="D109" s="62"/>
      <c r="E109" s="63"/>
      <c r="F109" s="64"/>
      <c r="G109" s="268"/>
      <c r="H109" s="79"/>
      <c r="I109" s="162">
        <f t="shared" si="2"/>
        <v>0</v>
      </c>
      <c r="J109" s="118" t="str">
        <f t="shared" si="3"/>
        <v/>
      </c>
      <c r="K109" s="96"/>
      <c r="L109" s="96"/>
      <c r="M109" s="96"/>
      <c r="N109" s="35"/>
      <c r="O109" s="26"/>
      <c r="P109" s="127"/>
      <c r="Q109" s="35"/>
      <c r="S109" s="35"/>
    </row>
    <row r="110" spans="1:19" s="120" customFormat="1" ht="15" customHeight="1" x14ac:dyDescent="0.25">
      <c r="D110" s="96"/>
      <c r="E110" s="126"/>
      <c r="F110" s="96"/>
      <c r="G110" s="96"/>
      <c r="H110" s="161"/>
      <c r="I110" s="128"/>
      <c r="J110" s="125"/>
      <c r="K110" s="96"/>
      <c r="L110" s="96"/>
      <c r="M110" s="96"/>
      <c r="N110" s="35"/>
      <c r="O110" s="26"/>
      <c r="P110" s="127"/>
      <c r="Q110" s="35"/>
      <c r="S110" s="35"/>
    </row>
  </sheetData>
  <sheetProtection algorithmName="SHA-512" hashValue="iLCOPDfQ+5h751LSwsZmXRu+5L7/Ow1miwp8JkJ1PbxnaDrpaCtO3+DA9V0HShyxV/kt4R7Q1RIEagP7KGGajg==" saltValue="KzCX73YDWFqKDacQU2oKzg==" spinCount="100000" sheet="1"/>
  <phoneticPr fontId="32" type="noConversion"/>
  <conditionalFormatting sqref="B10:B109">
    <cfRule type="expression" dxfId="63" priority="11">
      <formula>MOD(ROW(),2)=0</formula>
    </cfRule>
  </conditionalFormatting>
  <conditionalFormatting sqref="C10:F25">
    <cfRule type="expression" dxfId="62" priority="5">
      <formula>MOD(ROW(),2)=0</formula>
    </cfRule>
  </conditionalFormatting>
  <conditionalFormatting sqref="C26:F109">
    <cfRule type="expression" dxfId="61" priority="10">
      <formula>MOD(ROW(),2)=0</formula>
    </cfRule>
  </conditionalFormatting>
  <conditionalFormatting sqref="F10:F25">
    <cfRule type="top10" dxfId="60" priority="3" bottom="1" rank="1"/>
    <cfRule type="top10" dxfId="59" priority="4" rank="1"/>
  </conditionalFormatting>
  <conditionalFormatting sqref="F26:F109">
    <cfRule type="top10" dxfId="57" priority="8" bottom="1" rank="1"/>
    <cfRule type="top10" dxfId="56" priority="9" rank="1"/>
  </conditionalFormatting>
  <conditionalFormatting sqref="G10:I109">
    <cfRule type="expression" dxfId="55" priority="1">
      <formula>MOD(ROW(),2)=0</formula>
    </cfRule>
  </conditionalFormatting>
  <dataValidations count="3">
    <dataValidation type="decimal" allowBlank="1" showInputMessage="1" showErrorMessage="1" error="Max. €900!" sqref="H10:H109" xr:uid="{1C3054CC-8F7D-4F4B-85C9-F8684372EFAD}">
      <formula1>0</formula1>
      <formula2>900</formula2>
    </dataValidation>
    <dataValidation type="date" operator="greaterThan" allowBlank="1" showInputMessage="1" showErrorMessage="1" errorTitle="Invalid format" error="must be dd/mm/yy format!" sqref="F10:F109" xr:uid="{6B520B29-2A52-44C1-8E27-976776DF9777}">
      <formula1>1</formula1>
    </dataValidation>
    <dataValidation type="decimal" operator="greaterThan" allowBlank="1" showInputMessage="1" showErrorMessage="1" errorTitle="Invalid format" error="must be a number!" sqref="G10:G109" xr:uid="{865145F6-863A-4265-A2CD-35A29FA8A108}">
      <formula1>0</formula1>
    </dataValidation>
  </dataValidations>
  <hyperlinks>
    <hyperlink ref="D8" r:id="rId1" xr:uid="{463FDF16-34A6-434E-9D78-93F524050AC9}"/>
  </hyperlinks>
  <pageMargins left="0.31496062992125984" right="0.31496062992125984" top="0.35433070866141736" bottom="0.35433070866141736" header="0.31496062992125984" footer="0.31496062992125984"/>
  <pageSetup paperSize="9" scale="61" fitToHeight="0" orientation="landscape" r:id="rId2"/>
  <rowBreaks count="1" manualBreakCount="1">
    <brk id="22" max="16383" man="1"/>
  </rowBreaks>
  <extLst>
    <ext xmlns:x14="http://schemas.microsoft.com/office/spreadsheetml/2009/9/main" uri="{78C0D931-6437-407d-A8EE-F0AAD7539E65}">
      <x14:conditionalFormattings>
        <x14:conditionalFormatting xmlns:xm="http://schemas.microsoft.com/office/excel/2006/main">
          <x14:cfRule type="cellIs" priority="2" operator="notBetween" id="{09EDC79D-119C-40BB-A9F9-2DF57BAA7247}">
            <xm:f>'Claim Checklist'!$C$17</xm:f>
            <xm:f>'Claim Checklist'!$C$23</xm:f>
            <x14:dxf>
              <font>
                <color rgb="FF9C0006"/>
              </font>
            </x14:dxf>
          </x14:cfRule>
          <xm:sqref>F10:F109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9437E-4FF9-4316-87EB-B497D78C00F6}">
  <sheetPr>
    <tabColor theme="7" tint="0.79998168889431442"/>
    <pageSetUpPr fitToPage="1"/>
  </sheetPr>
  <dimension ref="A1:S110"/>
  <sheetViews>
    <sheetView showGridLines="0" showRowColHeaders="0" zoomScaleNormal="100" workbookViewId="0">
      <selection activeCell="C10" sqref="C10"/>
    </sheetView>
  </sheetViews>
  <sheetFormatPr defaultColWidth="9.140625" defaultRowHeight="15" x14ac:dyDescent="0.25"/>
  <cols>
    <col min="1" max="1" width="1.7109375" style="35" customWidth="1"/>
    <col min="2" max="2" width="10.28515625" style="35" customWidth="1"/>
    <col min="3" max="3" width="28.5703125" style="35" customWidth="1"/>
    <col min="4" max="4" width="42.85546875" style="96" customWidth="1"/>
    <col min="5" max="5" width="15" style="96" customWidth="1"/>
    <col min="6" max="6" width="16.28515625" style="96" customWidth="1"/>
    <col min="7" max="7" width="16.140625" style="96" customWidth="1"/>
    <col min="8" max="8" width="15.140625" style="97" customWidth="1"/>
    <col min="9" max="9" width="16.7109375" style="96" customWidth="1"/>
    <col min="10" max="10" width="16.140625" style="96" customWidth="1"/>
    <col min="11" max="11" width="15.85546875" style="96" customWidth="1"/>
    <col min="12" max="12" width="16.140625" style="96" customWidth="1"/>
    <col min="13" max="13" width="14.42578125" style="96" customWidth="1"/>
    <col min="14" max="14" width="15.7109375" style="35" customWidth="1"/>
    <col min="15" max="15" width="2.7109375" style="26" customWidth="1"/>
    <col min="16" max="16" width="26.7109375" style="35" customWidth="1"/>
    <col min="17" max="17" width="29" style="35" customWidth="1"/>
    <col min="18" max="18" width="27.140625" style="35" customWidth="1"/>
    <col min="19" max="19" width="20.5703125" style="35" customWidth="1"/>
    <col min="20" max="20" width="17" style="35" customWidth="1"/>
    <col min="21" max="21" width="12.42578125" style="35" customWidth="1"/>
    <col min="22" max="22" width="10.7109375" style="35" customWidth="1"/>
    <col min="23" max="16384" width="9.140625" style="35"/>
  </cols>
  <sheetData>
    <row r="1" spans="1:19" ht="5.25" customHeight="1" x14ac:dyDescent="0.25"/>
    <row r="2" spans="1:19" s="26" customFormat="1" ht="28.5" customHeight="1" x14ac:dyDescent="0.25">
      <c r="B2" s="98" t="str">
        <f>hidden_lists!F12</f>
        <v>Refer to your Letter of Offer carefully before completing claim.  Incomplete claims (e.g. incomplete mandatory fields) will be returned.</v>
      </c>
      <c r="C2" s="98"/>
      <c r="D2" s="98"/>
      <c r="E2" s="98"/>
      <c r="F2" s="98"/>
      <c r="G2" s="98"/>
      <c r="H2" s="99"/>
      <c r="I2" s="98"/>
      <c r="J2" s="98"/>
      <c r="K2" s="98"/>
      <c r="L2" s="98"/>
      <c r="M2" s="100"/>
      <c r="P2" s="101"/>
    </row>
    <row r="3" spans="1:19" s="120" customFormat="1" ht="27.75" customHeight="1" x14ac:dyDescent="0.25">
      <c r="A3" s="35"/>
      <c r="B3" s="230" t="str">
        <f>IF('Claim Checklist'!$C$3=hidden_lists!$A$1,hidden_lists!$F$7,'Claim Checklist'!$C$3)</f>
        <v>Select Grant Type on Payment Checklist tab!</v>
      </c>
      <c r="C3" s="230"/>
      <c r="D3" s="231"/>
      <c r="E3" s="232" t="s">
        <v>95</v>
      </c>
      <c r="F3" s="233" t="str">
        <f>IF('Claim Checklist'!$C$7&lt;&gt;"",'Claim Checklist'!$C$7,"")</f>
        <v/>
      </c>
      <c r="G3" s="234"/>
      <c r="H3" s="232"/>
      <c r="I3" s="245" t="s">
        <v>348</v>
      </c>
      <c r="J3" s="123"/>
      <c r="K3" s="96"/>
      <c r="L3" s="96"/>
      <c r="M3" s="96"/>
      <c r="N3" s="35"/>
      <c r="O3" s="26"/>
      <c r="P3" s="127"/>
      <c r="Q3" s="35"/>
      <c r="R3" s="35"/>
      <c r="S3" s="35"/>
    </row>
    <row r="4" spans="1:19" s="120" customFormat="1" ht="18.75" x14ac:dyDescent="0.25">
      <c r="A4" s="35"/>
      <c r="B4" s="104" t="s">
        <v>349</v>
      </c>
      <c r="C4" s="155"/>
      <c r="D4" s="156"/>
      <c r="E4" s="129"/>
      <c r="F4" s="129"/>
      <c r="G4" s="102"/>
      <c r="H4" s="129"/>
      <c r="I4" s="129"/>
      <c r="J4" s="123"/>
      <c r="K4" s="96"/>
      <c r="L4" s="96"/>
      <c r="M4" s="96"/>
      <c r="N4" s="35"/>
      <c r="O4" s="26"/>
      <c r="P4" s="127"/>
      <c r="Q4" s="35"/>
      <c r="R4" s="35"/>
      <c r="S4" s="35"/>
    </row>
    <row r="5" spans="1:19" s="120" customFormat="1" x14ac:dyDescent="0.25">
      <c r="A5" s="35"/>
      <c r="B5" s="104" t="s">
        <v>247</v>
      </c>
      <c r="C5" s="147"/>
      <c r="D5" s="149"/>
      <c r="E5" s="157"/>
      <c r="F5" s="157"/>
      <c r="G5" s="158"/>
      <c r="H5" s="111" t="s">
        <v>107</v>
      </c>
      <c r="I5" s="112" t="str">
        <f>IF('Claim Checklist'!$C$19&lt;&gt;"",'Claim Checklist'!$C$19,"")</f>
        <v/>
      </c>
      <c r="J5" s="113" t="str">
        <f>'1. Salaries'!L7</f>
        <v>(automatically copied from Checklist)</v>
      </c>
      <c r="K5" s="96"/>
      <c r="L5" s="96"/>
      <c r="M5" s="96"/>
      <c r="N5" s="35"/>
      <c r="O5" s="26"/>
      <c r="P5" s="127"/>
      <c r="Q5" s="35"/>
      <c r="R5" s="35"/>
      <c r="S5" s="35"/>
    </row>
    <row r="6" spans="1:19" s="120" customFormat="1" x14ac:dyDescent="0.25">
      <c r="A6" s="35"/>
      <c r="B6" s="104" t="s">
        <v>109</v>
      </c>
      <c r="C6" s="147"/>
      <c r="D6" s="149"/>
      <c r="E6" s="157"/>
      <c r="F6" s="157"/>
      <c r="G6" s="158"/>
      <c r="H6" s="111" t="s">
        <v>110</v>
      </c>
      <c r="I6" s="112" t="str">
        <f>IF('Claim Checklist'!$C$21&lt;&gt;"",'Claim Checklist'!$C$21,"")</f>
        <v/>
      </c>
      <c r="J6" s="113" t="str">
        <f>'1. Salaries'!L8</f>
        <v>(automatically copied from Checklist)</v>
      </c>
      <c r="K6" s="96"/>
      <c r="L6" s="96"/>
      <c r="M6" s="96"/>
      <c r="N6" s="35"/>
      <c r="O6" s="26"/>
      <c r="P6" s="127"/>
      <c r="Q6" s="35"/>
      <c r="R6" s="35"/>
      <c r="S6" s="35"/>
    </row>
    <row r="7" spans="1:19" s="120" customFormat="1" x14ac:dyDescent="0.25">
      <c r="A7" s="35"/>
      <c r="B7" s="104" t="s">
        <v>350</v>
      </c>
      <c r="C7" s="147"/>
      <c r="D7" s="149"/>
      <c r="E7" s="157"/>
      <c r="F7" s="157"/>
      <c r="G7" s="158"/>
      <c r="H7" s="111"/>
      <c r="I7" s="116"/>
      <c r="J7" s="113"/>
      <c r="K7" s="96"/>
      <c r="L7" s="96"/>
      <c r="M7" s="96"/>
      <c r="N7" s="35"/>
      <c r="O7" s="26"/>
      <c r="P7" s="127"/>
      <c r="Q7" s="35"/>
      <c r="R7" s="35"/>
      <c r="S7" s="35"/>
    </row>
    <row r="8" spans="1:19" s="120" customFormat="1" x14ac:dyDescent="0.25">
      <c r="A8" s="35"/>
      <c r="B8" s="104"/>
      <c r="C8" s="212" t="s">
        <v>135</v>
      </c>
      <c r="D8" s="213" t="s">
        <v>136</v>
      </c>
      <c r="E8" s="157"/>
      <c r="F8" s="157"/>
      <c r="G8" s="158"/>
      <c r="H8" s="200" t="s">
        <v>351</v>
      </c>
      <c r="I8" s="159">
        <f>SUM(I10:I109)</f>
        <v>0</v>
      </c>
      <c r="J8" s="113"/>
      <c r="K8" s="96"/>
      <c r="L8" s="96"/>
      <c r="M8" s="96"/>
      <c r="N8" s="35"/>
      <c r="O8" s="26"/>
      <c r="P8" s="127"/>
      <c r="Q8" s="35"/>
      <c r="R8" s="35"/>
      <c r="S8" s="35"/>
    </row>
    <row r="9" spans="1:19" s="120" customFormat="1" ht="42.75" x14ac:dyDescent="0.25">
      <c r="A9" s="35"/>
      <c r="B9" s="246" t="s">
        <v>138</v>
      </c>
      <c r="C9" s="237" t="s">
        <v>139</v>
      </c>
      <c r="D9" s="247" t="s">
        <v>140</v>
      </c>
      <c r="E9" s="237" t="s">
        <v>352</v>
      </c>
      <c r="F9" s="237" t="s">
        <v>142</v>
      </c>
      <c r="G9" s="237" t="s">
        <v>143</v>
      </c>
      <c r="H9" s="237" t="s">
        <v>144</v>
      </c>
      <c r="I9" s="237" t="s">
        <v>145</v>
      </c>
      <c r="J9" s="160"/>
      <c r="K9" s="96"/>
      <c r="L9" s="96"/>
      <c r="M9" s="96"/>
      <c r="N9" s="35"/>
      <c r="O9" s="26"/>
      <c r="P9" s="127"/>
      <c r="Q9" s="35"/>
      <c r="R9" s="35"/>
      <c r="S9" s="35"/>
    </row>
    <row r="10" spans="1:19" s="120" customFormat="1" x14ac:dyDescent="0.25">
      <c r="A10" s="35"/>
      <c r="B10" s="140" t="s">
        <v>353</v>
      </c>
      <c r="C10" s="61"/>
      <c r="D10" s="62"/>
      <c r="E10" s="63"/>
      <c r="F10" s="64"/>
      <c r="G10" s="268"/>
      <c r="H10" s="79"/>
      <c r="I10" s="162">
        <f t="shared" ref="I10:I73" si="0">H10*G10</f>
        <v>0</v>
      </c>
      <c r="J10" s="118" t="str">
        <f t="shared" ref="J10:J73" si="1">IF(AND($C10&lt;&gt;"",OR(LEN(TRIM($D10))=0,LEN(TRIM($E10))=0,LEN(TRIM($F10))=0,LEN(TRIM($H10))=0,LEN(TRIM($G10))=0)),"  Blank field(s) detected!","")</f>
        <v/>
      </c>
      <c r="K10" s="96"/>
      <c r="L10" s="96"/>
      <c r="M10" s="96"/>
      <c r="N10" s="35"/>
      <c r="O10" s="26"/>
      <c r="P10" s="127"/>
      <c r="Q10" s="35"/>
      <c r="R10" s="35"/>
      <c r="S10" s="35"/>
    </row>
    <row r="11" spans="1:19" s="120" customFormat="1" x14ac:dyDescent="0.25">
      <c r="A11" s="35"/>
      <c r="B11" s="140" t="s">
        <v>354</v>
      </c>
      <c r="C11" s="61"/>
      <c r="D11" s="62"/>
      <c r="E11" s="63"/>
      <c r="F11" s="64"/>
      <c r="G11" s="268"/>
      <c r="H11" s="79"/>
      <c r="I11" s="162">
        <f t="shared" si="0"/>
        <v>0</v>
      </c>
      <c r="J11" s="118" t="str">
        <f t="shared" si="1"/>
        <v/>
      </c>
      <c r="K11" s="96"/>
      <c r="L11" s="96"/>
      <c r="M11" s="96"/>
      <c r="N11" s="35"/>
      <c r="O11" s="26"/>
      <c r="P11" s="127"/>
      <c r="Q11" s="35"/>
      <c r="R11" s="35"/>
      <c r="S11" s="35"/>
    </row>
    <row r="12" spans="1:19" s="120" customFormat="1" x14ac:dyDescent="0.25">
      <c r="A12" s="35"/>
      <c r="B12" s="140" t="s">
        <v>355</v>
      </c>
      <c r="C12" s="61"/>
      <c r="D12" s="62"/>
      <c r="E12" s="63"/>
      <c r="F12" s="64"/>
      <c r="G12" s="268"/>
      <c r="H12" s="79"/>
      <c r="I12" s="162">
        <f t="shared" si="0"/>
        <v>0</v>
      </c>
      <c r="J12" s="118" t="str">
        <f t="shared" si="1"/>
        <v/>
      </c>
      <c r="K12" s="96"/>
      <c r="L12" s="96"/>
      <c r="M12" s="96"/>
      <c r="N12" s="35"/>
      <c r="O12" s="26"/>
      <c r="P12" s="127"/>
      <c r="Q12" s="35"/>
      <c r="R12" s="35"/>
      <c r="S12" s="35"/>
    </row>
    <row r="13" spans="1:19" s="120" customFormat="1" x14ac:dyDescent="0.25">
      <c r="A13" s="35"/>
      <c r="B13" s="140" t="s">
        <v>356</v>
      </c>
      <c r="C13" s="61"/>
      <c r="D13" s="62"/>
      <c r="E13" s="63"/>
      <c r="F13" s="64"/>
      <c r="G13" s="268"/>
      <c r="H13" s="79"/>
      <c r="I13" s="162">
        <f t="shared" si="0"/>
        <v>0</v>
      </c>
      <c r="J13" s="118" t="str">
        <f t="shared" si="1"/>
        <v/>
      </c>
      <c r="K13" s="96"/>
      <c r="L13" s="96"/>
      <c r="M13" s="96"/>
      <c r="N13" s="35"/>
      <c r="O13" s="26"/>
      <c r="P13" s="127"/>
      <c r="Q13" s="35"/>
      <c r="R13" s="35"/>
      <c r="S13" s="35"/>
    </row>
    <row r="14" spans="1:19" s="120" customFormat="1" ht="15" customHeight="1" x14ac:dyDescent="0.25">
      <c r="A14" s="35"/>
      <c r="B14" s="140" t="s">
        <v>357</v>
      </c>
      <c r="C14" s="61"/>
      <c r="D14" s="62"/>
      <c r="E14" s="63"/>
      <c r="F14" s="64"/>
      <c r="G14" s="268"/>
      <c r="H14" s="79"/>
      <c r="I14" s="162">
        <f t="shared" si="0"/>
        <v>0</v>
      </c>
      <c r="J14" s="118" t="str">
        <f t="shared" si="1"/>
        <v/>
      </c>
      <c r="K14" s="96"/>
      <c r="L14" s="96"/>
      <c r="M14" s="96"/>
      <c r="N14" s="35"/>
      <c r="O14" s="26"/>
      <c r="P14" s="127"/>
      <c r="Q14" s="35"/>
      <c r="R14" s="123"/>
      <c r="S14" s="123"/>
    </row>
    <row r="15" spans="1:19" s="120" customFormat="1" ht="15" customHeight="1" x14ac:dyDescent="0.25">
      <c r="A15" s="35"/>
      <c r="B15" s="140" t="s">
        <v>358</v>
      </c>
      <c r="C15" s="61"/>
      <c r="D15" s="62"/>
      <c r="E15" s="63"/>
      <c r="F15" s="64"/>
      <c r="G15" s="268"/>
      <c r="H15" s="79"/>
      <c r="I15" s="162">
        <f t="shared" si="0"/>
        <v>0</v>
      </c>
      <c r="J15" s="118" t="str">
        <f t="shared" si="1"/>
        <v/>
      </c>
      <c r="K15" s="96"/>
      <c r="L15" s="96"/>
      <c r="M15" s="96"/>
      <c r="N15" s="35"/>
      <c r="O15" s="26"/>
      <c r="P15" s="127"/>
      <c r="Q15" s="35"/>
      <c r="R15" s="123"/>
      <c r="S15" s="123"/>
    </row>
    <row r="16" spans="1:19" s="120" customFormat="1" x14ac:dyDescent="0.25">
      <c r="A16" s="35"/>
      <c r="B16" s="140" t="s">
        <v>359</v>
      </c>
      <c r="C16" s="61"/>
      <c r="D16" s="62"/>
      <c r="E16" s="63"/>
      <c r="F16" s="64"/>
      <c r="G16" s="268"/>
      <c r="H16" s="79"/>
      <c r="I16" s="162">
        <f t="shared" si="0"/>
        <v>0</v>
      </c>
      <c r="J16" s="118" t="str">
        <f t="shared" si="1"/>
        <v/>
      </c>
      <c r="K16" s="96"/>
      <c r="L16" s="96"/>
      <c r="M16" s="96"/>
      <c r="N16" s="35"/>
      <c r="O16" s="26"/>
      <c r="P16" s="127"/>
      <c r="Q16" s="35"/>
      <c r="R16" s="141"/>
      <c r="S16" s="141"/>
    </row>
    <row r="17" spans="1:19" s="120" customFormat="1" x14ac:dyDescent="0.25">
      <c r="A17" s="35"/>
      <c r="B17" s="140" t="s">
        <v>360</v>
      </c>
      <c r="C17" s="61"/>
      <c r="D17" s="62"/>
      <c r="E17" s="63"/>
      <c r="F17" s="64"/>
      <c r="G17" s="268"/>
      <c r="H17" s="79"/>
      <c r="I17" s="162">
        <f t="shared" si="0"/>
        <v>0</v>
      </c>
      <c r="J17" s="118" t="str">
        <f t="shared" si="1"/>
        <v/>
      </c>
      <c r="K17" s="96"/>
      <c r="L17" s="96"/>
      <c r="M17" s="96"/>
      <c r="N17" s="35"/>
      <c r="O17" s="26"/>
      <c r="P17" s="127"/>
      <c r="Q17" s="35"/>
      <c r="R17" s="141"/>
      <c r="S17" s="141"/>
    </row>
    <row r="18" spans="1:19" s="120" customFormat="1" x14ac:dyDescent="0.25">
      <c r="A18" s="35"/>
      <c r="B18" s="140" t="s">
        <v>361</v>
      </c>
      <c r="C18" s="61"/>
      <c r="D18" s="62"/>
      <c r="E18" s="63"/>
      <c r="F18" s="64"/>
      <c r="G18" s="268"/>
      <c r="H18" s="79"/>
      <c r="I18" s="162">
        <f t="shared" si="0"/>
        <v>0</v>
      </c>
      <c r="J18" s="118" t="str">
        <f t="shared" si="1"/>
        <v/>
      </c>
      <c r="K18" s="96"/>
      <c r="L18" s="96"/>
      <c r="M18" s="96"/>
      <c r="N18" s="35"/>
      <c r="O18" s="26"/>
      <c r="P18" s="127"/>
      <c r="Q18" s="35"/>
      <c r="R18" s="142"/>
      <c r="S18" s="142"/>
    </row>
    <row r="19" spans="1:19" s="120" customFormat="1" x14ac:dyDescent="0.25">
      <c r="A19" s="35"/>
      <c r="B19" s="140" t="s">
        <v>362</v>
      </c>
      <c r="C19" s="61"/>
      <c r="D19" s="62"/>
      <c r="E19" s="63"/>
      <c r="F19" s="64"/>
      <c r="G19" s="268"/>
      <c r="H19" s="79"/>
      <c r="I19" s="162">
        <f t="shared" si="0"/>
        <v>0</v>
      </c>
      <c r="J19" s="118" t="str">
        <f t="shared" si="1"/>
        <v/>
      </c>
      <c r="K19" s="96"/>
      <c r="L19" s="96"/>
      <c r="M19" s="96"/>
      <c r="N19" s="35"/>
      <c r="O19" s="26"/>
      <c r="P19" s="127"/>
      <c r="Q19" s="35"/>
    </row>
    <row r="20" spans="1:19" s="120" customFormat="1" ht="12.75" customHeight="1" x14ac:dyDescent="0.25">
      <c r="A20" s="35"/>
      <c r="B20" s="140" t="s">
        <v>363</v>
      </c>
      <c r="C20" s="61"/>
      <c r="D20" s="62"/>
      <c r="E20" s="63"/>
      <c r="F20" s="64"/>
      <c r="G20" s="268"/>
      <c r="H20" s="79"/>
      <c r="I20" s="162">
        <f t="shared" si="0"/>
        <v>0</v>
      </c>
      <c r="J20" s="118" t="str">
        <f t="shared" si="1"/>
        <v/>
      </c>
      <c r="K20" s="96"/>
      <c r="L20" s="96"/>
      <c r="M20" s="96"/>
      <c r="N20" s="35"/>
      <c r="O20" s="26"/>
      <c r="P20" s="127"/>
      <c r="Q20" s="35"/>
    </row>
    <row r="21" spans="1:19" s="120" customFormat="1" x14ac:dyDescent="0.25">
      <c r="A21" s="35"/>
      <c r="B21" s="140" t="s">
        <v>364</v>
      </c>
      <c r="C21" s="61"/>
      <c r="D21" s="62"/>
      <c r="E21" s="63"/>
      <c r="F21" s="64"/>
      <c r="G21" s="268"/>
      <c r="H21" s="79"/>
      <c r="I21" s="162">
        <f t="shared" si="0"/>
        <v>0</v>
      </c>
      <c r="J21" s="118" t="str">
        <f t="shared" si="1"/>
        <v/>
      </c>
      <c r="K21" s="96"/>
      <c r="L21" s="96"/>
      <c r="M21" s="96"/>
      <c r="N21" s="35"/>
      <c r="O21" s="26"/>
      <c r="P21" s="127"/>
      <c r="Q21" s="35"/>
    </row>
    <row r="22" spans="1:19" x14ac:dyDescent="0.25">
      <c r="B22" s="140" t="s">
        <v>365</v>
      </c>
      <c r="C22" s="61"/>
      <c r="D22" s="62"/>
      <c r="E22" s="63"/>
      <c r="F22" s="64"/>
      <c r="G22" s="268"/>
      <c r="H22" s="79"/>
      <c r="I22" s="162">
        <f t="shared" si="0"/>
        <v>0</v>
      </c>
      <c r="J22" s="118" t="str">
        <f t="shared" si="1"/>
        <v/>
      </c>
      <c r="P22" s="127"/>
      <c r="R22" s="120"/>
      <c r="S22" s="120"/>
    </row>
    <row r="23" spans="1:19" s="145" customFormat="1" ht="15" customHeight="1" x14ac:dyDescent="0.25">
      <c r="A23" s="35"/>
      <c r="B23" s="140" t="s">
        <v>366</v>
      </c>
      <c r="C23" s="61"/>
      <c r="D23" s="62"/>
      <c r="E23" s="63"/>
      <c r="F23" s="64"/>
      <c r="G23" s="268"/>
      <c r="H23" s="79"/>
      <c r="I23" s="162">
        <f t="shared" si="0"/>
        <v>0</v>
      </c>
      <c r="J23" s="118" t="str">
        <f t="shared" si="1"/>
        <v/>
      </c>
      <c r="K23" s="96"/>
      <c r="L23" s="96"/>
      <c r="M23" s="96"/>
      <c r="N23" s="35"/>
      <c r="O23" s="26"/>
      <c r="P23" s="127"/>
      <c r="Q23" s="35"/>
      <c r="R23" s="120"/>
      <c r="S23" s="120"/>
    </row>
    <row r="24" spans="1:19" s="146" customFormat="1" ht="15" customHeight="1" x14ac:dyDescent="0.25">
      <c r="A24" s="35"/>
      <c r="B24" s="140" t="s">
        <v>367</v>
      </c>
      <c r="C24" s="61"/>
      <c r="D24" s="62"/>
      <c r="E24" s="63"/>
      <c r="F24" s="64"/>
      <c r="G24" s="268"/>
      <c r="H24" s="79"/>
      <c r="I24" s="162">
        <f t="shared" si="0"/>
        <v>0</v>
      </c>
      <c r="J24" s="118" t="str">
        <f t="shared" si="1"/>
        <v/>
      </c>
      <c r="K24" s="96"/>
      <c r="L24" s="96"/>
      <c r="M24" s="96"/>
      <c r="N24" s="35"/>
      <c r="O24" s="26"/>
      <c r="P24" s="127"/>
      <c r="Q24" s="35"/>
      <c r="R24" s="120"/>
      <c r="S24" s="120"/>
    </row>
    <row r="25" spans="1:19" s="146" customFormat="1" ht="15" customHeight="1" x14ac:dyDescent="0.25">
      <c r="A25" s="35"/>
      <c r="B25" s="140" t="s">
        <v>368</v>
      </c>
      <c r="C25" s="61"/>
      <c r="D25" s="62"/>
      <c r="E25" s="63"/>
      <c r="F25" s="64"/>
      <c r="G25" s="268"/>
      <c r="H25" s="79"/>
      <c r="I25" s="162">
        <f t="shared" si="0"/>
        <v>0</v>
      </c>
      <c r="J25" s="118" t="str">
        <f t="shared" si="1"/>
        <v/>
      </c>
      <c r="K25" s="96"/>
      <c r="L25" s="96"/>
      <c r="M25" s="96"/>
      <c r="N25" s="35"/>
      <c r="O25" s="26"/>
      <c r="P25" s="127"/>
      <c r="Q25" s="35"/>
      <c r="R25" s="120"/>
      <c r="S25" s="120"/>
    </row>
    <row r="26" spans="1:19" s="146" customFormat="1" ht="15" customHeight="1" x14ac:dyDescent="0.25">
      <c r="A26" s="35"/>
      <c r="B26" s="140" t="s">
        <v>369</v>
      </c>
      <c r="C26" s="61"/>
      <c r="D26" s="62"/>
      <c r="E26" s="63"/>
      <c r="F26" s="64"/>
      <c r="G26" s="268"/>
      <c r="H26" s="79"/>
      <c r="I26" s="162">
        <f t="shared" si="0"/>
        <v>0</v>
      </c>
      <c r="J26" s="118" t="str">
        <f t="shared" si="1"/>
        <v/>
      </c>
      <c r="K26" s="96"/>
      <c r="L26" s="96"/>
      <c r="M26" s="96"/>
      <c r="N26" s="35"/>
      <c r="O26" s="26"/>
      <c r="P26" s="127"/>
      <c r="Q26" s="35"/>
      <c r="R26" s="120"/>
      <c r="S26" s="120"/>
    </row>
    <row r="27" spans="1:19" x14ac:dyDescent="0.25">
      <c r="B27" s="140" t="s">
        <v>370</v>
      </c>
      <c r="C27" s="61"/>
      <c r="D27" s="62"/>
      <c r="E27" s="63"/>
      <c r="F27" s="64"/>
      <c r="G27" s="268"/>
      <c r="H27" s="79"/>
      <c r="I27" s="162">
        <f t="shared" si="0"/>
        <v>0</v>
      </c>
      <c r="J27" s="118" t="str">
        <f t="shared" si="1"/>
        <v/>
      </c>
      <c r="P27" s="127"/>
      <c r="R27" s="120"/>
      <c r="S27" s="120"/>
    </row>
    <row r="28" spans="1:19" x14ac:dyDescent="0.25">
      <c r="B28" s="140" t="s">
        <v>371</v>
      </c>
      <c r="C28" s="61"/>
      <c r="D28" s="62"/>
      <c r="E28" s="63"/>
      <c r="F28" s="64"/>
      <c r="G28" s="268"/>
      <c r="H28" s="79"/>
      <c r="I28" s="162">
        <f t="shared" si="0"/>
        <v>0</v>
      </c>
      <c r="J28" s="118" t="str">
        <f t="shared" si="1"/>
        <v/>
      </c>
      <c r="P28" s="127"/>
      <c r="R28" s="120"/>
      <c r="S28" s="120"/>
    </row>
    <row r="29" spans="1:19" ht="15" customHeight="1" x14ac:dyDescent="0.25">
      <c r="B29" s="140" t="s">
        <v>372</v>
      </c>
      <c r="C29" s="61"/>
      <c r="D29" s="62"/>
      <c r="E29" s="63"/>
      <c r="F29" s="64"/>
      <c r="G29" s="268"/>
      <c r="H29" s="79"/>
      <c r="I29" s="162">
        <f t="shared" si="0"/>
        <v>0</v>
      </c>
      <c r="J29" s="118" t="str">
        <f t="shared" si="1"/>
        <v/>
      </c>
      <c r="P29" s="127"/>
      <c r="R29" s="120"/>
      <c r="S29" s="120"/>
    </row>
    <row r="30" spans="1:19" x14ac:dyDescent="0.25">
      <c r="B30" s="140" t="s">
        <v>373</v>
      </c>
      <c r="C30" s="61"/>
      <c r="D30" s="62"/>
      <c r="E30" s="63"/>
      <c r="F30" s="64"/>
      <c r="G30" s="268"/>
      <c r="H30" s="79"/>
      <c r="I30" s="162">
        <f t="shared" si="0"/>
        <v>0</v>
      </c>
      <c r="J30" s="118" t="str">
        <f t="shared" si="1"/>
        <v/>
      </c>
      <c r="P30" s="127"/>
      <c r="R30" s="120"/>
      <c r="S30" s="120"/>
    </row>
    <row r="31" spans="1:19" x14ac:dyDescent="0.25">
      <c r="B31" s="140" t="s">
        <v>374</v>
      </c>
      <c r="C31" s="61"/>
      <c r="D31" s="62"/>
      <c r="E31" s="63"/>
      <c r="F31" s="64"/>
      <c r="G31" s="268"/>
      <c r="H31" s="79"/>
      <c r="I31" s="162">
        <f t="shared" si="0"/>
        <v>0</v>
      </c>
      <c r="J31" s="118" t="str">
        <f t="shared" si="1"/>
        <v/>
      </c>
      <c r="P31" s="127"/>
      <c r="R31" s="120"/>
      <c r="S31" s="120"/>
    </row>
    <row r="32" spans="1:19" x14ac:dyDescent="0.25">
      <c r="B32" s="140" t="s">
        <v>375</v>
      </c>
      <c r="C32" s="61"/>
      <c r="D32" s="62"/>
      <c r="E32" s="63"/>
      <c r="F32" s="64"/>
      <c r="G32" s="268"/>
      <c r="H32" s="79"/>
      <c r="I32" s="162">
        <f t="shared" si="0"/>
        <v>0</v>
      </c>
      <c r="J32" s="118" t="str">
        <f t="shared" si="1"/>
        <v/>
      </c>
      <c r="P32" s="127"/>
      <c r="R32" s="120"/>
      <c r="S32" s="120"/>
    </row>
    <row r="33" spans="2:19" x14ac:dyDescent="0.25">
      <c r="B33" s="140" t="s">
        <v>376</v>
      </c>
      <c r="C33" s="61"/>
      <c r="D33" s="62"/>
      <c r="E33" s="63"/>
      <c r="F33" s="64"/>
      <c r="G33" s="268"/>
      <c r="H33" s="79"/>
      <c r="I33" s="162">
        <f t="shared" si="0"/>
        <v>0</v>
      </c>
      <c r="J33" s="118" t="str">
        <f t="shared" si="1"/>
        <v/>
      </c>
      <c r="P33" s="127"/>
      <c r="R33" s="120"/>
      <c r="S33" s="120"/>
    </row>
    <row r="34" spans="2:19" x14ac:dyDescent="0.25">
      <c r="B34" s="140" t="s">
        <v>377</v>
      </c>
      <c r="C34" s="61"/>
      <c r="D34" s="62"/>
      <c r="E34" s="63"/>
      <c r="F34" s="64"/>
      <c r="G34" s="268"/>
      <c r="H34" s="79"/>
      <c r="I34" s="162">
        <f t="shared" si="0"/>
        <v>0</v>
      </c>
      <c r="J34" s="118" t="str">
        <f t="shared" si="1"/>
        <v/>
      </c>
      <c r="P34" s="127"/>
      <c r="R34" s="120"/>
      <c r="S34" s="120"/>
    </row>
    <row r="35" spans="2:19" x14ac:dyDescent="0.25">
      <c r="B35" s="140" t="s">
        <v>378</v>
      </c>
      <c r="C35" s="61"/>
      <c r="D35" s="62"/>
      <c r="E35" s="63"/>
      <c r="F35" s="64"/>
      <c r="G35" s="268"/>
      <c r="H35" s="79"/>
      <c r="I35" s="162">
        <f t="shared" si="0"/>
        <v>0</v>
      </c>
      <c r="J35" s="118" t="str">
        <f t="shared" si="1"/>
        <v/>
      </c>
      <c r="P35" s="127"/>
      <c r="R35" s="120"/>
      <c r="S35" s="120"/>
    </row>
    <row r="36" spans="2:19" x14ac:dyDescent="0.25">
      <c r="B36" s="140" t="s">
        <v>379</v>
      </c>
      <c r="C36" s="61"/>
      <c r="D36" s="62"/>
      <c r="E36" s="63"/>
      <c r="F36" s="64"/>
      <c r="G36" s="268"/>
      <c r="H36" s="79"/>
      <c r="I36" s="162">
        <f t="shared" si="0"/>
        <v>0</v>
      </c>
      <c r="J36" s="118" t="str">
        <f t="shared" si="1"/>
        <v/>
      </c>
      <c r="P36" s="127"/>
      <c r="R36" s="120"/>
      <c r="S36" s="120"/>
    </row>
    <row r="37" spans="2:19" x14ac:dyDescent="0.25">
      <c r="B37" s="140" t="s">
        <v>380</v>
      </c>
      <c r="C37" s="61"/>
      <c r="D37" s="62"/>
      <c r="E37" s="63"/>
      <c r="F37" s="64"/>
      <c r="G37" s="268"/>
      <c r="H37" s="79"/>
      <c r="I37" s="162">
        <f t="shared" si="0"/>
        <v>0</v>
      </c>
      <c r="J37" s="118" t="str">
        <f t="shared" si="1"/>
        <v/>
      </c>
      <c r="P37" s="127"/>
      <c r="R37" s="120"/>
      <c r="S37" s="120"/>
    </row>
    <row r="38" spans="2:19" x14ac:dyDescent="0.25">
      <c r="B38" s="140" t="s">
        <v>381</v>
      </c>
      <c r="C38" s="61"/>
      <c r="D38" s="62"/>
      <c r="E38" s="63"/>
      <c r="F38" s="64"/>
      <c r="G38" s="268"/>
      <c r="H38" s="79"/>
      <c r="I38" s="162">
        <f t="shared" si="0"/>
        <v>0</v>
      </c>
      <c r="J38" s="118" t="str">
        <f t="shared" si="1"/>
        <v/>
      </c>
      <c r="P38" s="127"/>
      <c r="R38" s="120"/>
      <c r="S38" s="120"/>
    </row>
    <row r="39" spans="2:19" x14ac:dyDescent="0.25">
      <c r="B39" s="140" t="s">
        <v>382</v>
      </c>
      <c r="C39" s="61"/>
      <c r="D39" s="62"/>
      <c r="E39" s="63"/>
      <c r="F39" s="64"/>
      <c r="G39" s="268"/>
      <c r="H39" s="79"/>
      <c r="I39" s="162">
        <f t="shared" si="0"/>
        <v>0</v>
      </c>
      <c r="J39" s="118" t="str">
        <f t="shared" si="1"/>
        <v/>
      </c>
      <c r="P39" s="127"/>
      <c r="R39" s="120"/>
      <c r="S39" s="120"/>
    </row>
    <row r="40" spans="2:19" x14ac:dyDescent="0.25">
      <c r="B40" s="140" t="s">
        <v>383</v>
      </c>
      <c r="C40" s="61"/>
      <c r="D40" s="62"/>
      <c r="E40" s="63"/>
      <c r="F40" s="64"/>
      <c r="G40" s="268"/>
      <c r="H40" s="79"/>
      <c r="I40" s="162">
        <f t="shared" si="0"/>
        <v>0</v>
      </c>
      <c r="J40" s="118" t="str">
        <f t="shared" si="1"/>
        <v/>
      </c>
      <c r="P40" s="127"/>
      <c r="R40" s="120"/>
      <c r="S40" s="120"/>
    </row>
    <row r="41" spans="2:19" x14ac:dyDescent="0.25">
      <c r="B41" s="140" t="s">
        <v>384</v>
      </c>
      <c r="C41" s="61"/>
      <c r="D41" s="62"/>
      <c r="E41" s="63"/>
      <c r="F41" s="64"/>
      <c r="G41" s="268"/>
      <c r="H41" s="79"/>
      <c r="I41" s="162">
        <f t="shared" si="0"/>
        <v>0</v>
      </c>
      <c r="J41" s="118" t="str">
        <f t="shared" si="1"/>
        <v/>
      </c>
      <c r="P41" s="127"/>
      <c r="R41" s="120"/>
      <c r="S41" s="120"/>
    </row>
    <row r="42" spans="2:19" x14ac:dyDescent="0.25">
      <c r="B42" s="140" t="s">
        <v>385</v>
      </c>
      <c r="C42" s="61"/>
      <c r="D42" s="62"/>
      <c r="E42" s="63"/>
      <c r="F42" s="64"/>
      <c r="G42" s="268"/>
      <c r="H42" s="79"/>
      <c r="I42" s="162">
        <f t="shared" si="0"/>
        <v>0</v>
      </c>
      <c r="J42" s="118" t="str">
        <f t="shared" si="1"/>
        <v/>
      </c>
      <c r="P42" s="127"/>
      <c r="R42" s="120"/>
      <c r="S42" s="120"/>
    </row>
    <row r="43" spans="2:19" x14ac:dyDescent="0.25">
      <c r="B43" s="140" t="s">
        <v>386</v>
      </c>
      <c r="C43" s="61"/>
      <c r="D43" s="62"/>
      <c r="E43" s="63"/>
      <c r="F43" s="64"/>
      <c r="G43" s="268"/>
      <c r="H43" s="79"/>
      <c r="I43" s="162">
        <f t="shared" si="0"/>
        <v>0</v>
      </c>
      <c r="J43" s="118" t="str">
        <f t="shared" si="1"/>
        <v/>
      </c>
      <c r="P43" s="127"/>
      <c r="R43" s="120"/>
      <c r="S43" s="120"/>
    </row>
    <row r="44" spans="2:19" x14ac:dyDescent="0.25">
      <c r="B44" s="140" t="s">
        <v>387</v>
      </c>
      <c r="C44" s="61"/>
      <c r="D44" s="62"/>
      <c r="E44" s="63"/>
      <c r="F44" s="64"/>
      <c r="G44" s="268"/>
      <c r="H44" s="79"/>
      <c r="I44" s="162">
        <f t="shared" si="0"/>
        <v>0</v>
      </c>
      <c r="J44" s="118" t="str">
        <f t="shared" si="1"/>
        <v/>
      </c>
      <c r="P44" s="127"/>
      <c r="R44" s="120"/>
      <c r="S44" s="120"/>
    </row>
    <row r="45" spans="2:19" x14ac:dyDescent="0.25">
      <c r="B45" s="140" t="s">
        <v>388</v>
      </c>
      <c r="C45" s="61"/>
      <c r="D45" s="62"/>
      <c r="E45" s="63"/>
      <c r="F45" s="64"/>
      <c r="G45" s="268"/>
      <c r="H45" s="79"/>
      <c r="I45" s="162">
        <f t="shared" si="0"/>
        <v>0</v>
      </c>
      <c r="J45" s="118" t="str">
        <f t="shared" si="1"/>
        <v/>
      </c>
      <c r="P45" s="127"/>
      <c r="R45" s="120"/>
      <c r="S45" s="120"/>
    </row>
    <row r="46" spans="2:19" x14ac:dyDescent="0.25">
      <c r="B46" s="140" t="s">
        <v>389</v>
      </c>
      <c r="C46" s="61"/>
      <c r="D46" s="62"/>
      <c r="E46" s="63"/>
      <c r="F46" s="64"/>
      <c r="G46" s="268"/>
      <c r="H46" s="79"/>
      <c r="I46" s="162">
        <f t="shared" si="0"/>
        <v>0</v>
      </c>
      <c r="J46" s="118" t="str">
        <f t="shared" si="1"/>
        <v/>
      </c>
      <c r="P46" s="127"/>
      <c r="R46" s="120"/>
      <c r="S46" s="120"/>
    </row>
    <row r="47" spans="2:19" x14ac:dyDescent="0.25">
      <c r="B47" s="140" t="s">
        <v>390</v>
      </c>
      <c r="C47" s="61"/>
      <c r="D47" s="62"/>
      <c r="E47" s="63"/>
      <c r="F47" s="64"/>
      <c r="G47" s="268"/>
      <c r="H47" s="79"/>
      <c r="I47" s="162">
        <f t="shared" si="0"/>
        <v>0</v>
      </c>
      <c r="J47" s="118" t="str">
        <f t="shared" si="1"/>
        <v/>
      </c>
      <c r="P47" s="127"/>
      <c r="R47" s="120"/>
      <c r="S47" s="120"/>
    </row>
    <row r="48" spans="2:19" x14ac:dyDescent="0.25">
      <c r="B48" s="140" t="s">
        <v>391</v>
      </c>
      <c r="C48" s="61"/>
      <c r="D48" s="62"/>
      <c r="E48" s="63"/>
      <c r="F48" s="64"/>
      <c r="G48" s="268"/>
      <c r="H48" s="79"/>
      <c r="I48" s="162">
        <f t="shared" si="0"/>
        <v>0</v>
      </c>
      <c r="J48" s="118" t="str">
        <f t="shared" si="1"/>
        <v/>
      </c>
      <c r="P48" s="127"/>
      <c r="R48" s="120"/>
      <c r="S48" s="120"/>
    </row>
    <row r="49" spans="2:19" x14ac:dyDescent="0.25">
      <c r="B49" s="140" t="s">
        <v>392</v>
      </c>
      <c r="C49" s="61"/>
      <c r="D49" s="62"/>
      <c r="E49" s="63"/>
      <c r="F49" s="64"/>
      <c r="G49" s="268"/>
      <c r="H49" s="79"/>
      <c r="I49" s="162">
        <f t="shared" si="0"/>
        <v>0</v>
      </c>
      <c r="J49" s="118" t="str">
        <f t="shared" si="1"/>
        <v/>
      </c>
      <c r="P49" s="127"/>
      <c r="R49" s="120"/>
      <c r="S49" s="120"/>
    </row>
    <row r="50" spans="2:19" x14ac:dyDescent="0.25">
      <c r="B50" s="140" t="s">
        <v>393</v>
      </c>
      <c r="C50" s="61"/>
      <c r="D50" s="62"/>
      <c r="E50" s="63"/>
      <c r="F50" s="64"/>
      <c r="G50" s="268"/>
      <c r="H50" s="79"/>
      <c r="I50" s="162">
        <f t="shared" si="0"/>
        <v>0</v>
      </c>
      <c r="J50" s="118" t="str">
        <f t="shared" si="1"/>
        <v/>
      </c>
      <c r="P50" s="127"/>
      <c r="R50" s="120"/>
      <c r="S50" s="120"/>
    </row>
    <row r="51" spans="2:19" x14ac:dyDescent="0.25">
      <c r="B51" s="140" t="s">
        <v>394</v>
      </c>
      <c r="C51" s="61"/>
      <c r="D51" s="62"/>
      <c r="E51" s="63"/>
      <c r="F51" s="64"/>
      <c r="G51" s="268"/>
      <c r="H51" s="79"/>
      <c r="I51" s="162">
        <f t="shared" si="0"/>
        <v>0</v>
      </c>
      <c r="J51" s="118" t="str">
        <f t="shared" si="1"/>
        <v/>
      </c>
      <c r="P51" s="127"/>
      <c r="R51" s="120"/>
      <c r="S51" s="120"/>
    </row>
    <row r="52" spans="2:19" x14ac:dyDescent="0.25">
      <c r="B52" s="140" t="s">
        <v>395</v>
      </c>
      <c r="C52" s="61"/>
      <c r="D52" s="62"/>
      <c r="E52" s="63"/>
      <c r="F52" s="64"/>
      <c r="G52" s="268"/>
      <c r="H52" s="79"/>
      <c r="I52" s="162">
        <f t="shared" si="0"/>
        <v>0</v>
      </c>
      <c r="J52" s="118" t="str">
        <f t="shared" si="1"/>
        <v/>
      </c>
      <c r="P52" s="127"/>
      <c r="R52" s="120"/>
      <c r="S52" s="120"/>
    </row>
    <row r="53" spans="2:19" x14ac:dyDescent="0.25">
      <c r="B53" s="140" t="s">
        <v>396</v>
      </c>
      <c r="C53" s="61"/>
      <c r="D53" s="62"/>
      <c r="E53" s="63"/>
      <c r="F53" s="64"/>
      <c r="G53" s="268"/>
      <c r="H53" s="79"/>
      <c r="I53" s="162">
        <f t="shared" si="0"/>
        <v>0</v>
      </c>
      <c r="J53" s="118" t="str">
        <f t="shared" si="1"/>
        <v/>
      </c>
      <c r="P53" s="127"/>
      <c r="R53" s="120"/>
      <c r="S53" s="120"/>
    </row>
    <row r="54" spans="2:19" x14ac:dyDescent="0.25">
      <c r="B54" s="140" t="s">
        <v>397</v>
      </c>
      <c r="C54" s="61"/>
      <c r="D54" s="62"/>
      <c r="E54" s="63"/>
      <c r="F54" s="64"/>
      <c r="G54" s="268"/>
      <c r="H54" s="79"/>
      <c r="I54" s="162">
        <f t="shared" si="0"/>
        <v>0</v>
      </c>
      <c r="J54" s="118" t="str">
        <f t="shared" si="1"/>
        <v/>
      </c>
      <c r="P54" s="127"/>
      <c r="R54" s="120"/>
      <c r="S54" s="120"/>
    </row>
    <row r="55" spans="2:19" x14ac:dyDescent="0.25">
      <c r="B55" s="140" t="s">
        <v>398</v>
      </c>
      <c r="C55" s="61"/>
      <c r="D55" s="62"/>
      <c r="E55" s="63"/>
      <c r="F55" s="64"/>
      <c r="G55" s="268"/>
      <c r="H55" s="79"/>
      <c r="I55" s="162">
        <f t="shared" si="0"/>
        <v>0</v>
      </c>
      <c r="J55" s="118" t="str">
        <f t="shared" si="1"/>
        <v/>
      </c>
      <c r="P55" s="127"/>
      <c r="R55" s="120"/>
      <c r="S55" s="120"/>
    </row>
    <row r="56" spans="2:19" x14ac:dyDescent="0.25">
      <c r="B56" s="140" t="s">
        <v>399</v>
      </c>
      <c r="C56" s="61"/>
      <c r="D56" s="62"/>
      <c r="E56" s="63"/>
      <c r="F56" s="64"/>
      <c r="G56" s="268"/>
      <c r="H56" s="79"/>
      <c r="I56" s="162">
        <f t="shared" si="0"/>
        <v>0</v>
      </c>
      <c r="J56" s="118" t="str">
        <f t="shared" si="1"/>
        <v/>
      </c>
      <c r="P56" s="127"/>
      <c r="R56" s="120"/>
      <c r="S56" s="120"/>
    </row>
    <row r="57" spans="2:19" x14ac:dyDescent="0.25">
      <c r="B57" s="140" t="s">
        <v>400</v>
      </c>
      <c r="C57" s="61"/>
      <c r="D57" s="62"/>
      <c r="E57" s="63"/>
      <c r="F57" s="64"/>
      <c r="G57" s="268"/>
      <c r="H57" s="79"/>
      <c r="I57" s="162">
        <f t="shared" si="0"/>
        <v>0</v>
      </c>
      <c r="J57" s="118" t="str">
        <f t="shared" si="1"/>
        <v/>
      </c>
      <c r="P57" s="127"/>
      <c r="R57" s="120"/>
      <c r="S57" s="120"/>
    </row>
    <row r="58" spans="2:19" x14ac:dyDescent="0.25">
      <c r="B58" s="140" t="s">
        <v>401</v>
      </c>
      <c r="C58" s="61"/>
      <c r="D58" s="62"/>
      <c r="E58" s="63"/>
      <c r="F58" s="64"/>
      <c r="G58" s="268"/>
      <c r="H58" s="79"/>
      <c r="I58" s="162">
        <f t="shared" si="0"/>
        <v>0</v>
      </c>
      <c r="J58" s="118" t="str">
        <f t="shared" si="1"/>
        <v/>
      </c>
      <c r="P58" s="127"/>
      <c r="R58" s="120"/>
      <c r="S58" s="120"/>
    </row>
    <row r="59" spans="2:19" x14ac:dyDescent="0.25">
      <c r="B59" s="140" t="s">
        <v>402</v>
      </c>
      <c r="C59" s="61"/>
      <c r="D59" s="62"/>
      <c r="E59" s="63"/>
      <c r="F59" s="64"/>
      <c r="G59" s="268"/>
      <c r="H59" s="79"/>
      <c r="I59" s="162">
        <f t="shared" si="0"/>
        <v>0</v>
      </c>
      <c r="J59" s="118" t="str">
        <f t="shared" si="1"/>
        <v/>
      </c>
      <c r="P59" s="127"/>
      <c r="R59" s="120"/>
      <c r="S59" s="120"/>
    </row>
    <row r="60" spans="2:19" x14ac:dyDescent="0.25">
      <c r="B60" s="140" t="s">
        <v>403</v>
      </c>
      <c r="C60" s="61"/>
      <c r="D60" s="62"/>
      <c r="E60" s="63"/>
      <c r="F60" s="64"/>
      <c r="G60" s="268"/>
      <c r="H60" s="79"/>
      <c r="I60" s="162">
        <f t="shared" si="0"/>
        <v>0</v>
      </c>
      <c r="J60" s="118" t="str">
        <f t="shared" si="1"/>
        <v/>
      </c>
      <c r="P60" s="127"/>
      <c r="S60" s="120"/>
    </row>
    <row r="61" spans="2:19" x14ac:dyDescent="0.25">
      <c r="B61" s="140" t="s">
        <v>404</v>
      </c>
      <c r="C61" s="61"/>
      <c r="D61" s="62"/>
      <c r="E61" s="63"/>
      <c r="F61" s="64"/>
      <c r="G61" s="268"/>
      <c r="H61" s="79"/>
      <c r="I61" s="162">
        <f t="shared" si="0"/>
        <v>0</v>
      </c>
      <c r="J61" s="118" t="str">
        <f t="shared" si="1"/>
        <v/>
      </c>
      <c r="P61" s="127"/>
      <c r="S61" s="120"/>
    </row>
    <row r="62" spans="2:19" x14ac:dyDescent="0.25">
      <c r="B62" s="140" t="s">
        <v>405</v>
      </c>
      <c r="C62" s="61"/>
      <c r="D62" s="62"/>
      <c r="E62" s="63"/>
      <c r="F62" s="64"/>
      <c r="G62" s="268"/>
      <c r="H62" s="79"/>
      <c r="I62" s="162">
        <f t="shared" si="0"/>
        <v>0</v>
      </c>
      <c r="J62" s="118" t="str">
        <f t="shared" si="1"/>
        <v/>
      </c>
      <c r="P62" s="127"/>
      <c r="S62" s="120"/>
    </row>
    <row r="63" spans="2:19" x14ac:dyDescent="0.25">
      <c r="B63" s="140" t="s">
        <v>406</v>
      </c>
      <c r="C63" s="61"/>
      <c r="D63" s="62"/>
      <c r="E63" s="63"/>
      <c r="F63" s="64"/>
      <c r="G63" s="268"/>
      <c r="H63" s="79"/>
      <c r="I63" s="162">
        <f t="shared" si="0"/>
        <v>0</v>
      </c>
      <c r="J63" s="118" t="str">
        <f t="shared" si="1"/>
        <v/>
      </c>
      <c r="P63" s="127"/>
      <c r="S63" s="120"/>
    </row>
    <row r="64" spans="2:19" ht="15" customHeight="1" x14ac:dyDescent="0.25">
      <c r="B64" s="140" t="s">
        <v>407</v>
      </c>
      <c r="C64" s="61"/>
      <c r="D64" s="62"/>
      <c r="E64" s="63"/>
      <c r="F64" s="64"/>
      <c r="G64" s="268"/>
      <c r="H64" s="79"/>
      <c r="I64" s="162">
        <f t="shared" si="0"/>
        <v>0</v>
      </c>
      <c r="J64" s="118" t="str">
        <f t="shared" si="1"/>
        <v/>
      </c>
      <c r="P64" s="127"/>
      <c r="R64" s="123"/>
      <c r="S64" s="120"/>
    </row>
    <row r="65" spans="2:19" ht="15" customHeight="1" x14ac:dyDescent="0.25">
      <c r="B65" s="140" t="s">
        <v>408</v>
      </c>
      <c r="C65" s="61"/>
      <c r="D65" s="62"/>
      <c r="E65" s="63"/>
      <c r="F65" s="64"/>
      <c r="G65" s="268"/>
      <c r="H65" s="79"/>
      <c r="I65" s="162">
        <f t="shared" si="0"/>
        <v>0</v>
      </c>
      <c r="J65" s="118" t="str">
        <f t="shared" si="1"/>
        <v/>
      </c>
      <c r="P65" s="127"/>
      <c r="R65" s="123"/>
      <c r="S65" s="120"/>
    </row>
    <row r="66" spans="2:19" x14ac:dyDescent="0.25">
      <c r="B66" s="140" t="s">
        <v>409</v>
      </c>
      <c r="C66" s="61"/>
      <c r="D66" s="62"/>
      <c r="E66" s="63"/>
      <c r="F66" s="64"/>
      <c r="G66" s="268"/>
      <c r="H66" s="79"/>
      <c r="I66" s="162">
        <f t="shared" si="0"/>
        <v>0</v>
      </c>
      <c r="J66" s="118" t="str">
        <f t="shared" si="1"/>
        <v/>
      </c>
      <c r="P66" s="127"/>
      <c r="R66" s="141"/>
      <c r="S66" s="120"/>
    </row>
    <row r="67" spans="2:19" x14ac:dyDescent="0.25">
      <c r="B67" s="140" t="s">
        <v>410</v>
      </c>
      <c r="C67" s="61"/>
      <c r="D67" s="62"/>
      <c r="E67" s="63"/>
      <c r="F67" s="64"/>
      <c r="G67" s="268"/>
      <c r="H67" s="79"/>
      <c r="I67" s="162">
        <f t="shared" si="0"/>
        <v>0</v>
      </c>
      <c r="J67" s="118" t="str">
        <f t="shared" si="1"/>
        <v/>
      </c>
      <c r="P67" s="127"/>
      <c r="R67" s="141"/>
      <c r="S67" s="120"/>
    </row>
    <row r="68" spans="2:19" x14ac:dyDescent="0.25">
      <c r="B68" s="140" t="s">
        <v>411</v>
      </c>
      <c r="C68" s="61"/>
      <c r="D68" s="62"/>
      <c r="E68" s="63"/>
      <c r="F68" s="64"/>
      <c r="G68" s="268"/>
      <c r="H68" s="79"/>
      <c r="I68" s="162">
        <f t="shared" si="0"/>
        <v>0</v>
      </c>
      <c r="J68" s="118" t="str">
        <f t="shared" si="1"/>
        <v/>
      </c>
      <c r="P68" s="127"/>
      <c r="R68" s="142"/>
      <c r="S68" s="120"/>
    </row>
    <row r="69" spans="2:19" x14ac:dyDescent="0.25">
      <c r="B69" s="140" t="s">
        <v>412</v>
      </c>
      <c r="C69" s="61"/>
      <c r="D69" s="62"/>
      <c r="E69" s="63"/>
      <c r="F69" s="64"/>
      <c r="G69" s="268"/>
      <c r="H69" s="79"/>
      <c r="I69" s="162">
        <f t="shared" si="0"/>
        <v>0</v>
      </c>
      <c r="J69" s="118" t="str">
        <f t="shared" si="1"/>
        <v/>
      </c>
      <c r="P69" s="127"/>
      <c r="R69" s="120"/>
      <c r="S69" s="120"/>
    </row>
    <row r="70" spans="2:19" x14ac:dyDescent="0.25">
      <c r="B70" s="140" t="s">
        <v>413</v>
      </c>
      <c r="C70" s="61"/>
      <c r="D70" s="62"/>
      <c r="E70" s="63"/>
      <c r="F70" s="64"/>
      <c r="G70" s="268"/>
      <c r="H70" s="79"/>
      <c r="I70" s="162">
        <f t="shared" si="0"/>
        <v>0</v>
      </c>
      <c r="J70" s="118" t="str">
        <f t="shared" si="1"/>
        <v/>
      </c>
      <c r="P70" s="127"/>
      <c r="R70" s="120"/>
      <c r="S70" s="120"/>
    </row>
    <row r="71" spans="2:19" x14ac:dyDescent="0.25">
      <c r="B71" s="140" t="s">
        <v>414</v>
      </c>
      <c r="C71" s="61"/>
      <c r="D71" s="62"/>
      <c r="E71" s="63"/>
      <c r="F71" s="64"/>
      <c r="G71" s="268"/>
      <c r="H71" s="79"/>
      <c r="I71" s="162">
        <f t="shared" si="0"/>
        <v>0</v>
      </c>
      <c r="J71" s="118" t="str">
        <f t="shared" si="1"/>
        <v/>
      </c>
      <c r="P71" s="127"/>
      <c r="R71" s="120"/>
    </row>
    <row r="72" spans="2:19" x14ac:dyDescent="0.25">
      <c r="B72" s="140" t="s">
        <v>415</v>
      </c>
      <c r="C72" s="61"/>
      <c r="D72" s="62"/>
      <c r="E72" s="63"/>
      <c r="F72" s="64"/>
      <c r="G72" s="268"/>
      <c r="H72" s="79"/>
      <c r="I72" s="162">
        <f t="shared" si="0"/>
        <v>0</v>
      </c>
      <c r="J72" s="118" t="str">
        <f t="shared" si="1"/>
        <v/>
      </c>
      <c r="P72" s="127"/>
      <c r="R72" s="120"/>
      <c r="S72" s="145"/>
    </row>
    <row r="73" spans="2:19" x14ac:dyDescent="0.25">
      <c r="B73" s="140" t="s">
        <v>416</v>
      </c>
      <c r="C73" s="61"/>
      <c r="D73" s="62"/>
      <c r="E73" s="63"/>
      <c r="F73" s="64"/>
      <c r="G73" s="268"/>
      <c r="H73" s="79"/>
      <c r="I73" s="162">
        <f t="shared" si="0"/>
        <v>0</v>
      </c>
      <c r="J73" s="118" t="str">
        <f t="shared" si="1"/>
        <v/>
      </c>
      <c r="P73" s="127"/>
      <c r="R73" s="120"/>
      <c r="S73" s="146"/>
    </row>
    <row r="74" spans="2:19" x14ac:dyDescent="0.25">
      <c r="B74" s="140" t="s">
        <v>417</v>
      </c>
      <c r="C74" s="61"/>
      <c r="D74" s="62"/>
      <c r="E74" s="63"/>
      <c r="F74" s="64"/>
      <c r="G74" s="268"/>
      <c r="H74" s="79"/>
      <c r="I74" s="162">
        <f t="shared" ref="I74:I109" si="2">H74*G74</f>
        <v>0</v>
      </c>
      <c r="J74" s="118" t="str">
        <f t="shared" ref="J74:J109" si="3">IF(AND($C74&lt;&gt;"",OR(LEN(TRIM($D74))=0,LEN(TRIM($E74))=0,LEN(TRIM($F74))=0,LEN(TRIM($H74))=0,LEN(TRIM($G74))=0)),"  Blank field(s) detected!","")</f>
        <v/>
      </c>
      <c r="P74" s="127"/>
      <c r="R74" s="120"/>
      <c r="S74" s="146"/>
    </row>
    <row r="75" spans="2:19" x14ac:dyDescent="0.25">
      <c r="B75" s="140" t="s">
        <v>418</v>
      </c>
      <c r="C75" s="61"/>
      <c r="D75" s="62"/>
      <c r="E75" s="63"/>
      <c r="F75" s="64"/>
      <c r="G75" s="268"/>
      <c r="H75" s="79"/>
      <c r="I75" s="162">
        <f t="shared" si="2"/>
        <v>0</v>
      </c>
      <c r="J75" s="118" t="str">
        <f t="shared" si="3"/>
        <v/>
      </c>
      <c r="P75" s="127"/>
      <c r="R75" s="120"/>
      <c r="S75" s="146"/>
    </row>
    <row r="76" spans="2:19" x14ac:dyDescent="0.25">
      <c r="B76" s="140" t="s">
        <v>419</v>
      </c>
      <c r="C76" s="61"/>
      <c r="D76" s="62"/>
      <c r="E76" s="63"/>
      <c r="F76" s="64"/>
      <c r="G76" s="268"/>
      <c r="H76" s="79"/>
      <c r="I76" s="162">
        <f t="shared" si="2"/>
        <v>0</v>
      </c>
      <c r="J76" s="118" t="str">
        <f t="shared" si="3"/>
        <v/>
      </c>
      <c r="P76" s="127"/>
      <c r="R76" s="120"/>
    </row>
    <row r="77" spans="2:19" ht="18.75" customHeight="1" x14ac:dyDescent="0.25">
      <c r="B77" s="140" t="s">
        <v>420</v>
      </c>
      <c r="C77" s="61"/>
      <c r="D77" s="62"/>
      <c r="E77" s="63"/>
      <c r="F77" s="64"/>
      <c r="G77" s="268"/>
      <c r="H77" s="79"/>
      <c r="I77" s="162">
        <f t="shared" si="2"/>
        <v>0</v>
      </c>
      <c r="J77" s="118" t="str">
        <f t="shared" si="3"/>
        <v/>
      </c>
      <c r="P77" s="127"/>
      <c r="R77" s="120"/>
    </row>
    <row r="78" spans="2:19" ht="12.75" customHeight="1" x14ac:dyDescent="0.25">
      <c r="B78" s="140" t="s">
        <v>421</v>
      </c>
      <c r="C78" s="61"/>
      <c r="D78" s="62"/>
      <c r="E78" s="63"/>
      <c r="F78" s="64"/>
      <c r="G78" s="268"/>
      <c r="H78" s="79"/>
      <c r="I78" s="162">
        <f t="shared" si="2"/>
        <v>0</v>
      </c>
      <c r="J78" s="118" t="str">
        <f t="shared" si="3"/>
        <v/>
      </c>
      <c r="P78" s="127"/>
      <c r="R78" s="120"/>
    </row>
    <row r="79" spans="2:19" x14ac:dyDescent="0.25">
      <c r="B79" s="140" t="s">
        <v>422</v>
      </c>
      <c r="C79" s="61"/>
      <c r="D79" s="62"/>
      <c r="E79" s="63"/>
      <c r="F79" s="64"/>
      <c r="G79" s="268"/>
      <c r="H79" s="79"/>
      <c r="I79" s="162">
        <f t="shared" si="2"/>
        <v>0</v>
      </c>
      <c r="J79" s="118" t="str">
        <f t="shared" si="3"/>
        <v/>
      </c>
      <c r="P79" s="127"/>
      <c r="R79" s="120"/>
    </row>
    <row r="80" spans="2:19" x14ac:dyDescent="0.25">
      <c r="B80" s="140" t="s">
        <v>423</v>
      </c>
      <c r="C80" s="61"/>
      <c r="D80" s="62"/>
      <c r="E80" s="63"/>
      <c r="F80" s="64"/>
      <c r="G80" s="268"/>
      <c r="H80" s="79"/>
      <c r="I80" s="162">
        <f t="shared" si="2"/>
        <v>0</v>
      </c>
      <c r="J80" s="118" t="str">
        <f t="shared" si="3"/>
        <v/>
      </c>
      <c r="P80" s="127"/>
      <c r="R80" s="120"/>
    </row>
    <row r="81" spans="1:19" x14ac:dyDescent="0.25">
      <c r="B81" s="140" t="s">
        <v>424</v>
      </c>
      <c r="C81" s="61"/>
      <c r="D81" s="62"/>
      <c r="E81" s="63"/>
      <c r="F81" s="64"/>
      <c r="G81" s="268"/>
      <c r="H81" s="79"/>
      <c r="I81" s="162">
        <f t="shared" si="2"/>
        <v>0</v>
      </c>
      <c r="J81" s="118" t="str">
        <f t="shared" si="3"/>
        <v/>
      </c>
      <c r="P81" s="127"/>
      <c r="R81" s="120"/>
    </row>
    <row r="82" spans="1:19" x14ac:dyDescent="0.25">
      <c r="B82" s="140" t="s">
        <v>425</v>
      </c>
      <c r="C82" s="61"/>
      <c r="D82" s="62"/>
      <c r="E82" s="63"/>
      <c r="F82" s="64"/>
      <c r="G82" s="268"/>
      <c r="H82" s="79"/>
      <c r="I82" s="162">
        <f t="shared" si="2"/>
        <v>0</v>
      </c>
      <c r="J82" s="118" t="str">
        <f t="shared" si="3"/>
        <v/>
      </c>
      <c r="P82" s="127"/>
      <c r="R82" s="120"/>
    </row>
    <row r="83" spans="1:19" x14ac:dyDescent="0.25">
      <c r="B83" s="140" t="s">
        <v>426</v>
      </c>
      <c r="C83" s="61"/>
      <c r="D83" s="62"/>
      <c r="E83" s="63"/>
      <c r="F83" s="64"/>
      <c r="G83" s="268"/>
      <c r="H83" s="79"/>
      <c r="I83" s="162">
        <f t="shared" si="2"/>
        <v>0</v>
      </c>
      <c r="J83" s="118" t="str">
        <f t="shared" si="3"/>
        <v/>
      </c>
      <c r="P83" s="127"/>
      <c r="R83" s="120"/>
    </row>
    <row r="84" spans="1:19" s="123" customFormat="1" ht="15" customHeight="1" x14ac:dyDescent="0.25">
      <c r="A84" s="35"/>
      <c r="B84" s="140" t="s">
        <v>427</v>
      </c>
      <c r="C84" s="61"/>
      <c r="D84" s="62"/>
      <c r="E84" s="63"/>
      <c r="F84" s="64"/>
      <c r="G84" s="268"/>
      <c r="H84" s="79"/>
      <c r="I84" s="162">
        <f t="shared" si="2"/>
        <v>0</v>
      </c>
      <c r="J84" s="118" t="str">
        <f t="shared" si="3"/>
        <v/>
      </c>
      <c r="K84" s="96"/>
      <c r="L84" s="96"/>
      <c r="M84" s="96"/>
      <c r="N84" s="35"/>
      <c r="O84" s="26"/>
      <c r="P84" s="127"/>
      <c r="Q84" s="35"/>
      <c r="R84" s="120"/>
      <c r="S84" s="35"/>
    </row>
    <row r="85" spans="1:19" s="141" customFormat="1" ht="15" customHeight="1" x14ac:dyDescent="0.25">
      <c r="A85" s="35"/>
      <c r="B85" s="140" t="s">
        <v>428</v>
      </c>
      <c r="C85" s="61"/>
      <c r="D85" s="62"/>
      <c r="E85" s="63"/>
      <c r="F85" s="64"/>
      <c r="G85" s="268"/>
      <c r="H85" s="79"/>
      <c r="I85" s="162">
        <f t="shared" si="2"/>
        <v>0</v>
      </c>
      <c r="J85" s="118" t="str">
        <f t="shared" si="3"/>
        <v/>
      </c>
      <c r="K85" s="96"/>
      <c r="L85" s="96"/>
      <c r="M85" s="96"/>
      <c r="N85" s="35"/>
      <c r="O85" s="26"/>
      <c r="P85" s="127"/>
      <c r="Q85" s="35"/>
      <c r="R85" s="120"/>
      <c r="S85" s="35"/>
    </row>
    <row r="86" spans="1:19" s="141" customFormat="1" ht="15" customHeight="1" x14ac:dyDescent="0.25">
      <c r="A86" s="35"/>
      <c r="B86" s="140" t="s">
        <v>429</v>
      </c>
      <c r="C86" s="61"/>
      <c r="D86" s="62"/>
      <c r="E86" s="63"/>
      <c r="F86" s="64"/>
      <c r="G86" s="268"/>
      <c r="H86" s="79"/>
      <c r="I86" s="162">
        <f t="shared" si="2"/>
        <v>0</v>
      </c>
      <c r="J86" s="118" t="str">
        <f t="shared" si="3"/>
        <v/>
      </c>
      <c r="K86" s="96"/>
      <c r="L86" s="96"/>
      <c r="M86" s="96"/>
      <c r="N86" s="35"/>
      <c r="O86" s="26"/>
      <c r="P86" s="127"/>
      <c r="Q86" s="35"/>
      <c r="R86" s="120"/>
      <c r="S86" s="35"/>
    </row>
    <row r="87" spans="1:19" s="141" customFormat="1" ht="15" customHeight="1" x14ac:dyDescent="0.25">
      <c r="A87" s="35"/>
      <c r="B87" s="140" t="s">
        <v>430</v>
      </c>
      <c r="C87" s="61"/>
      <c r="D87" s="62"/>
      <c r="E87" s="63"/>
      <c r="F87" s="64"/>
      <c r="G87" s="268"/>
      <c r="H87" s="79"/>
      <c r="I87" s="162">
        <f t="shared" si="2"/>
        <v>0</v>
      </c>
      <c r="J87" s="118" t="str">
        <f t="shared" si="3"/>
        <v/>
      </c>
      <c r="K87" s="96"/>
      <c r="L87" s="96"/>
      <c r="M87" s="96"/>
      <c r="N87" s="35"/>
      <c r="O87" s="26"/>
      <c r="P87" s="127"/>
      <c r="Q87" s="35"/>
      <c r="R87" s="120"/>
      <c r="S87" s="35"/>
    </row>
    <row r="88" spans="1:19" s="142" customFormat="1" x14ac:dyDescent="0.25">
      <c r="A88" s="35"/>
      <c r="B88" s="140" t="s">
        <v>431</v>
      </c>
      <c r="C88" s="61"/>
      <c r="D88" s="62"/>
      <c r="E88" s="63"/>
      <c r="F88" s="64"/>
      <c r="G88" s="268"/>
      <c r="H88" s="79"/>
      <c r="I88" s="162">
        <f t="shared" si="2"/>
        <v>0</v>
      </c>
      <c r="J88" s="118" t="str">
        <f t="shared" si="3"/>
        <v/>
      </c>
      <c r="K88" s="96"/>
      <c r="L88" s="96"/>
      <c r="M88" s="96"/>
      <c r="N88" s="35"/>
      <c r="O88" s="26"/>
      <c r="P88" s="127"/>
      <c r="Q88" s="35"/>
      <c r="R88" s="120"/>
      <c r="S88" s="35"/>
    </row>
    <row r="89" spans="1:19" s="120" customFormat="1" x14ac:dyDescent="0.25">
      <c r="A89" s="35"/>
      <c r="B89" s="140" t="s">
        <v>432</v>
      </c>
      <c r="C89" s="61"/>
      <c r="D89" s="62"/>
      <c r="E89" s="63"/>
      <c r="F89" s="64"/>
      <c r="G89" s="268"/>
      <c r="H89" s="79"/>
      <c r="I89" s="162">
        <f t="shared" si="2"/>
        <v>0</v>
      </c>
      <c r="J89" s="118" t="str">
        <f t="shared" si="3"/>
        <v/>
      </c>
      <c r="K89" s="96"/>
      <c r="L89" s="96"/>
      <c r="M89" s="96"/>
      <c r="N89" s="35"/>
      <c r="O89" s="26"/>
      <c r="P89" s="127"/>
      <c r="Q89" s="35"/>
      <c r="S89" s="35"/>
    </row>
    <row r="90" spans="1:19" s="120" customFormat="1" x14ac:dyDescent="0.25">
      <c r="A90" s="35"/>
      <c r="B90" s="140" t="s">
        <v>433</v>
      </c>
      <c r="C90" s="61"/>
      <c r="D90" s="62"/>
      <c r="E90" s="63"/>
      <c r="F90" s="64"/>
      <c r="G90" s="268"/>
      <c r="H90" s="79"/>
      <c r="I90" s="162">
        <f t="shared" si="2"/>
        <v>0</v>
      </c>
      <c r="J90" s="118" t="str">
        <f t="shared" si="3"/>
        <v/>
      </c>
      <c r="K90" s="96"/>
      <c r="L90" s="96"/>
      <c r="M90" s="96"/>
      <c r="N90" s="35"/>
      <c r="O90" s="26"/>
      <c r="P90" s="127"/>
      <c r="Q90" s="35"/>
      <c r="S90" s="35"/>
    </row>
    <row r="91" spans="1:19" s="120" customFormat="1" x14ac:dyDescent="0.25">
      <c r="A91" s="35"/>
      <c r="B91" s="140" t="s">
        <v>434</v>
      </c>
      <c r="C91" s="61"/>
      <c r="D91" s="62"/>
      <c r="E91" s="63"/>
      <c r="F91" s="64"/>
      <c r="G91" s="268"/>
      <c r="H91" s="79"/>
      <c r="I91" s="162">
        <f t="shared" si="2"/>
        <v>0</v>
      </c>
      <c r="J91" s="118" t="str">
        <f t="shared" si="3"/>
        <v/>
      </c>
      <c r="K91" s="96"/>
      <c r="L91" s="96"/>
      <c r="M91" s="96"/>
      <c r="N91" s="35"/>
      <c r="O91" s="26"/>
      <c r="P91" s="127"/>
      <c r="Q91" s="35"/>
      <c r="S91" s="35"/>
    </row>
    <row r="92" spans="1:19" s="120" customFormat="1" x14ac:dyDescent="0.25">
      <c r="A92" s="35"/>
      <c r="B92" s="140" t="s">
        <v>435</v>
      </c>
      <c r="C92" s="61"/>
      <c r="D92" s="62"/>
      <c r="E92" s="63"/>
      <c r="F92" s="64"/>
      <c r="G92" s="268"/>
      <c r="H92" s="79"/>
      <c r="I92" s="162">
        <f t="shared" si="2"/>
        <v>0</v>
      </c>
      <c r="J92" s="118" t="str">
        <f t="shared" si="3"/>
        <v/>
      </c>
      <c r="K92" s="96"/>
      <c r="L92" s="96"/>
      <c r="M92" s="96"/>
      <c r="N92" s="35"/>
      <c r="O92" s="26"/>
      <c r="P92" s="127"/>
      <c r="Q92" s="35"/>
      <c r="S92" s="35"/>
    </row>
    <row r="93" spans="1:19" s="120" customFormat="1" x14ac:dyDescent="0.25">
      <c r="A93" s="35"/>
      <c r="B93" s="140" t="s">
        <v>436</v>
      </c>
      <c r="C93" s="61"/>
      <c r="D93" s="62"/>
      <c r="E93" s="63"/>
      <c r="F93" s="64"/>
      <c r="G93" s="268"/>
      <c r="H93" s="79"/>
      <c r="I93" s="162">
        <f t="shared" si="2"/>
        <v>0</v>
      </c>
      <c r="J93" s="118" t="str">
        <f t="shared" si="3"/>
        <v/>
      </c>
      <c r="K93" s="96"/>
      <c r="L93" s="96"/>
      <c r="M93" s="96"/>
      <c r="N93" s="35"/>
      <c r="O93" s="26"/>
      <c r="P93" s="127"/>
      <c r="Q93" s="35"/>
      <c r="S93" s="35"/>
    </row>
    <row r="94" spans="1:19" s="120" customFormat="1" x14ac:dyDescent="0.25">
      <c r="A94" s="35"/>
      <c r="B94" s="140" t="s">
        <v>437</v>
      </c>
      <c r="C94" s="61"/>
      <c r="D94" s="62"/>
      <c r="E94" s="63"/>
      <c r="F94" s="64"/>
      <c r="G94" s="268"/>
      <c r="H94" s="79"/>
      <c r="I94" s="162">
        <f t="shared" si="2"/>
        <v>0</v>
      </c>
      <c r="J94" s="118" t="str">
        <f t="shared" si="3"/>
        <v/>
      </c>
      <c r="K94" s="96"/>
      <c r="L94" s="96"/>
      <c r="M94" s="96"/>
      <c r="N94" s="35"/>
      <c r="O94" s="26"/>
      <c r="P94" s="127"/>
      <c r="Q94" s="35"/>
      <c r="S94" s="35"/>
    </row>
    <row r="95" spans="1:19" s="120" customFormat="1" x14ac:dyDescent="0.25">
      <c r="A95" s="35"/>
      <c r="B95" s="140" t="s">
        <v>438</v>
      </c>
      <c r="C95" s="61"/>
      <c r="D95" s="62"/>
      <c r="E95" s="63"/>
      <c r="F95" s="64"/>
      <c r="G95" s="268"/>
      <c r="H95" s="79"/>
      <c r="I95" s="162">
        <f t="shared" si="2"/>
        <v>0</v>
      </c>
      <c r="J95" s="118" t="str">
        <f t="shared" si="3"/>
        <v/>
      </c>
      <c r="K95" s="96"/>
      <c r="L95" s="96"/>
      <c r="M95" s="96"/>
      <c r="N95" s="35"/>
      <c r="O95" s="26"/>
      <c r="P95" s="127"/>
      <c r="Q95" s="35"/>
      <c r="S95" s="35"/>
    </row>
    <row r="96" spans="1:19" s="120" customFormat="1" x14ac:dyDescent="0.25">
      <c r="A96" s="35"/>
      <c r="B96" s="140" t="s">
        <v>439</v>
      </c>
      <c r="C96" s="61"/>
      <c r="D96" s="62"/>
      <c r="E96" s="63"/>
      <c r="F96" s="64"/>
      <c r="G96" s="268"/>
      <c r="H96" s="79"/>
      <c r="I96" s="162">
        <f t="shared" si="2"/>
        <v>0</v>
      </c>
      <c r="J96" s="118" t="str">
        <f t="shared" si="3"/>
        <v/>
      </c>
      <c r="K96" s="96"/>
      <c r="L96" s="96"/>
      <c r="M96" s="96"/>
      <c r="N96" s="35"/>
      <c r="O96" s="26"/>
      <c r="P96" s="127"/>
      <c r="Q96" s="35"/>
      <c r="S96" s="35"/>
    </row>
    <row r="97" spans="1:19" s="120" customFormat="1" x14ac:dyDescent="0.25">
      <c r="A97" s="35"/>
      <c r="B97" s="140" t="s">
        <v>440</v>
      </c>
      <c r="C97" s="61"/>
      <c r="D97" s="62"/>
      <c r="E97" s="63"/>
      <c r="F97" s="64"/>
      <c r="G97" s="268"/>
      <c r="H97" s="79"/>
      <c r="I97" s="162">
        <f t="shared" si="2"/>
        <v>0</v>
      </c>
      <c r="J97" s="118" t="str">
        <f t="shared" si="3"/>
        <v/>
      </c>
      <c r="K97" s="96"/>
      <c r="L97" s="96"/>
      <c r="M97" s="96"/>
      <c r="N97" s="35"/>
      <c r="O97" s="26"/>
      <c r="P97" s="127"/>
      <c r="Q97" s="35"/>
      <c r="S97" s="35"/>
    </row>
    <row r="98" spans="1:19" s="120" customFormat="1" x14ac:dyDescent="0.25">
      <c r="A98" s="35"/>
      <c r="B98" s="140" t="s">
        <v>441</v>
      </c>
      <c r="C98" s="61"/>
      <c r="D98" s="62"/>
      <c r="E98" s="63"/>
      <c r="F98" s="64"/>
      <c r="G98" s="268"/>
      <c r="H98" s="79"/>
      <c r="I98" s="162">
        <f t="shared" si="2"/>
        <v>0</v>
      </c>
      <c r="J98" s="118" t="str">
        <f t="shared" si="3"/>
        <v/>
      </c>
      <c r="K98" s="96"/>
      <c r="L98" s="96"/>
      <c r="M98" s="96"/>
      <c r="N98" s="35"/>
      <c r="O98" s="26"/>
      <c r="P98" s="127"/>
      <c r="Q98" s="35"/>
      <c r="S98" s="35"/>
    </row>
    <row r="99" spans="1:19" s="120" customFormat="1" x14ac:dyDescent="0.25">
      <c r="A99" s="35"/>
      <c r="B99" s="140" t="s">
        <v>442</v>
      </c>
      <c r="C99" s="61"/>
      <c r="D99" s="62"/>
      <c r="E99" s="63"/>
      <c r="F99" s="64"/>
      <c r="G99" s="268"/>
      <c r="H99" s="79"/>
      <c r="I99" s="162">
        <f t="shared" si="2"/>
        <v>0</v>
      </c>
      <c r="J99" s="118" t="str">
        <f t="shared" si="3"/>
        <v/>
      </c>
      <c r="K99" s="96"/>
      <c r="L99" s="96"/>
      <c r="M99" s="96"/>
      <c r="N99" s="35"/>
      <c r="O99" s="26"/>
      <c r="P99" s="127"/>
      <c r="Q99" s="35"/>
      <c r="S99" s="35"/>
    </row>
    <row r="100" spans="1:19" s="120" customFormat="1" x14ac:dyDescent="0.25">
      <c r="A100" s="35"/>
      <c r="B100" s="140" t="s">
        <v>443</v>
      </c>
      <c r="C100" s="61"/>
      <c r="D100" s="62"/>
      <c r="E100" s="63"/>
      <c r="F100" s="64"/>
      <c r="G100" s="268"/>
      <c r="H100" s="79"/>
      <c r="I100" s="162">
        <f t="shared" si="2"/>
        <v>0</v>
      </c>
      <c r="J100" s="118" t="str">
        <f t="shared" si="3"/>
        <v/>
      </c>
      <c r="K100" s="96"/>
      <c r="L100" s="96"/>
      <c r="M100" s="96"/>
      <c r="N100" s="35"/>
      <c r="O100" s="26"/>
      <c r="P100" s="127"/>
      <c r="Q100" s="35"/>
      <c r="S100" s="35"/>
    </row>
    <row r="101" spans="1:19" s="120" customFormat="1" ht="15" customHeight="1" x14ac:dyDescent="0.25">
      <c r="A101" s="35"/>
      <c r="B101" s="140" t="s">
        <v>444</v>
      </c>
      <c r="C101" s="61"/>
      <c r="D101" s="62"/>
      <c r="E101" s="63"/>
      <c r="F101" s="64"/>
      <c r="G101" s="268"/>
      <c r="H101" s="79"/>
      <c r="I101" s="162">
        <f t="shared" si="2"/>
        <v>0</v>
      </c>
      <c r="J101" s="118" t="str">
        <f t="shared" si="3"/>
        <v/>
      </c>
      <c r="K101" s="96"/>
      <c r="L101" s="96"/>
      <c r="M101" s="96"/>
      <c r="N101" s="35"/>
      <c r="O101" s="26"/>
      <c r="P101" s="127"/>
      <c r="Q101" s="35"/>
      <c r="S101" s="35"/>
    </row>
    <row r="102" spans="1:19" s="120" customFormat="1" ht="15" customHeight="1" x14ac:dyDescent="0.25">
      <c r="A102" s="35"/>
      <c r="B102" s="140" t="s">
        <v>445</v>
      </c>
      <c r="C102" s="61"/>
      <c r="D102" s="62"/>
      <c r="E102" s="63"/>
      <c r="F102" s="64"/>
      <c r="G102" s="268"/>
      <c r="H102" s="79"/>
      <c r="I102" s="162">
        <f t="shared" si="2"/>
        <v>0</v>
      </c>
      <c r="J102" s="118" t="str">
        <f t="shared" si="3"/>
        <v/>
      </c>
      <c r="K102" s="96"/>
      <c r="L102" s="96"/>
      <c r="M102" s="96"/>
      <c r="N102" s="35"/>
      <c r="O102" s="26"/>
      <c r="P102" s="127"/>
      <c r="Q102" s="35"/>
      <c r="S102" s="35"/>
    </row>
    <row r="103" spans="1:19" s="120" customFormat="1" ht="15" customHeight="1" x14ac:dyDescent="0.25">
      <c r="A103" s="35"/>
      <c r="B103" s="140" t="s">
        <v>446</v>
      </c>
      <c r="C103" s="61"/>
      <c r="D103" s="62"/>
      <c r="E103" s="63"/>
      <c r="F103" s="64"/>
      <c r="G103" s="268"/>
      <c r="H103" s="79"/>
      <c r="I103" s="162">
        <f t="shared" si="2"/>
        <v>0</v>
      </c>
      <c r="J103" s="118" t="str">
        <f t="shared" si="3"/>
        <v/>
      </c>
      <c r="K103" s="96"/>
      <c r="L103" s="96"/>
      <c r="M103" s="96"/>
      <c r="N103" s="35"/>
      <c r="O103" s="26"/>
      <c r="P103" s="127"/>
      <c r="Q103" s="35"/>
      <c r="S103" s="35"/>
    </row>
    <row r="104" spans="1:19" s="120" customFormat="1" ht="15" customHeight="1" x14ac:dyDescent="0.25">
      <c r="A104" s="35"/>
      <c r="B104" s="140" t="s">
        <v>447</v>
      </c>
      <c r="C104" s="61"/>
      <c r="D104" s="62"/>
      <c r="E104" s="63"/>
      <c r="F104" s="64"/>
      <c r="G104" s="268"/>
      <c r="H104" s="79"/>
      <c r="I104" s="162">
        <f t="shared" si="2"/>
        <v>0</v>
      </c>
      <c r="J104" s="118" t="str">
        <f t="shared" si="3"/>
        <v/>
      </c>
      <c r="K104" s="96"/>
      <c r="L104" s="96"/>
      <c r="M104" s="96"/>
      <c r="N104" s="35"/>
      <c r="O104" s="26"/>
      <c r="P104" s="127"/>
      <c r="Q104" s="35"/>
      <c r="S104" s="35"/>
    </row>
    <row r="105" spans="1:19" s="120" customFormat="1" ht="15" customHeight="1" x14ac:dyDescent="0.25">
      <c r="A105" s="35"/>
      <c r="B105" s="140" t="s">
        <v>448</v>
      </c>
      <c r="C105" s="61"/>
      <c r="D105" s="62"/>
      <c r="E105" s="63"/>
      <c r="F105" s="64"/>
      <c r="G105" s="268"/>
      <c r="H105" s="79"/>
      <c r="I105" s="162">
        <f t="shared" si="2"/>
        <v>0</v>
      </c>
      <c r="J105" s="118" t="str">
        <f t="shared" si="3"/>
        <v/>
      </c>
      <c r="K105" s="96"/>
      <c r="L105" s="96"/>
      <c r="M105" s="96"/>
      <c r="N105" s="35"/>
      <c r="O105" s="26"/>
      <c r="P105" s="127"/>
      <c r="Q105" s="35"/>
      <c r="S105" s="35"/>
    </row>
    <row r="106" spans="1:19" s="120" customFormat="1" ht="15" customHeight="1" x14ac:dyDescent="0.25">
      <c r="A106" s="35"/>
      <c r="B106" s="140" t="s">
        <v>449</v>
      </c>
      <c r="C106" s="61"/>
      <c r="D106" s="62"/>
      <c r="E106" s="63"/>
      <c r="F106" s="64"/>
      <c r="G106" s="268"/>
      <c r="H106" s="79"/>
      <c r="I106" s="162">
        <f t="shared" si="2"/>
        <v>0</v>
      </c>
      <c r="J106" s="118" t="str">
        <f t="shared" si="3"/>
        <v/>
      </c>
      <c r="K106" s="96"/>
      <c r="L106" s="96"/>
      <c r="M106" s="96"/>
      <c r="N106" s="35"/>
      <c r="O106" s="26"/>
      <c r="P106" s="127"/>
      <c r="Q106" s="35"/>
      <c r="S106" s="35"/>
    </row>
    <row r="107" spans="1:19" s="120" customFormat="1" ht="15" customHeight="1" x14ac:dyDescent="0.25">
      <c r="A107" s="35"/>
      <c r="B107" s="140" t="s">
        <v>450</v>
      </c>
      <c r="C107" s="61"/>
      <c r="D107" s="62"/>
      <c r="E107" s="63"/>
      <c r="F107" s="64"/>
      <c r="G107" s="268"/>
      <c r="H107" s="79"/>
      <c r="I107" s="162">
        <f t="shared" si="2"/>
        <v>0</v>
      </c>
      <c r="J107" s="118" t="str">
        <f t="shared" si="3"/>
        <v/>
      </c>
      <c r="K107" s="96"/>
      <c r="L107" s="96"/>
      <c r="M107" s="96"/>
      <c r="N107" s="35"/>
      <c r="O107" s="26"/>
      <c r="P107" s="127"/>
      <c r="Q107" s="35"/>
      <c r="S107" s="35"/>
    </row>
    <row r="108" spans="1:19" s="120" customFormat="1" ht="15" customHeight="1" x14ac:dyDescent="0.25">
      <c r="A108" s="35"/>
      <c r="B108" s="140" t="s">
        <v>451</v>
      </c>
      <c r="C108" s="61"/>
      <c r="D108" s="62"/>
      <c r="E108" s="63"/>
      <c r="F108" s="64"/>
      <c r="G108" s="268"/>
      <c r="H108" s="79"/>
      <c r="I108" s="162">
        <f t="shared" si="2"/>
        <v>0</v>
      </c>
      <c r="J108" s="118" t="str">
        <f t="shared" si="3"/>
        <v/>
      </c>
      <c r="K108" s="96"/>
      <c r="L108" s="96"/>
      <c r="M108" s="96"/>
      <c r="N108" s="35"/>
      <c r="O108" s="26"/>
      <c r="P108" s="127"/>
      <c r="Q108" s="35"/>
      <c r="S108" s="35"/>
    </row>
    <row r="109" spans="1:19" s="120" customFormat="1" ht="15" customHeight="1" x14ac:dyDescent="0.25">
      <c r="A109" s="35"/>
      <c r="B109" s="140" t="s">
        <v>452</v>
      </c>
      <c r="C109" s="61"/>
      <c r="D109" s="62"/>
      <c r="E109" s="63"/>
      <c r="F109" s="64"/>
      <c r="G109" s="268"/>
      <c r="H109" s="79"/>
      <c r="I109" s="162">
        <f t="shared" si="2"/>
        <v>0</v>
      </c>
      <c r="J109" s="118" t="str">
        <f t="shared" si="3"/>
        <v/>
      </c>
      <c r="K109" s="96"/>
      <c r="L109" s="96"/>
      <c r="M109" s="96"/>
      <c r="N109" s="35"/>
      <c r="O109" s="26"/>
      <c r="P109" s="127"/>
      <c r="Q109" s="35"/>
      <c r="S109" s="35"/>
    </row>
    <row r="110" spans="1:19" s="120" customFormat="1" ht="15" customHeight="1" x14ac:dyDescent="0.25">
      <c r="D110" s="96"/>
      <c r="E110" s="126"/>
      <c r="F110" s="96"/>
      <c r="G110" s="96"/>
      <c r="H110" s="161"/>
      <c r="I110" s="128"/>
      <c r="J110" s="125"/>
      <c r="K110" s="96"/>
      <c r="L110" s="96"/>
      <c r="M110" s="96"/>
      <c r="N110" s="35"/>
      <c r="O110" s="26"/>
      <c r="P110" s="127"/>
      <c r="Q110" s="35"/>
      <c r="S110" s="35"/>
    </row>
  </sheetData>
  <sheetProtection algorithmName="SHA-512" hashValue="ZWXc1C2D3LYy3bK4tbwbEOqfvGqqnZXGt7hJfqeyC/LExJV+DB4dQ+N3BBUR7/MteiWHL68giqbF2U7tpT7mLA==" saltValue="75mfyUEZOxNLalo67v0sGg==" spinCount="100000" sheet="1"/>
  <phoneticPr fontId="32" type="noConversion"/>
  <conditionalFormatting sqref="B10:B109">
    <cfRule type="expression" dxfId="54" priority="12">
      <formula>MOD(ROW(),2)=0</formula>
    </cfRule>
  </conditionalFormatting>
  <conditionalFormatting sqref="C10:G25">
    <cfRule type="expression" dxfId="53" priority="5">
      <formula>MOD(ROW(),2)=0</formula>
    </cfRule>
  </conditionalFormatting>
  <conditionalFormatting sqref="C26:I109">
    <cfRule type="expression" dxfId="52" priority="11">
      <formula>MOD(ROW(),2)=0</formula>
    </cfRule>
  </conditionalFormatting>
  <conditionalFormatting sqref="F10:F25">
    <cfRule type="top10" dxfId="51" priority="3" bottom="1" rank="1"/>
    <cfRule type="top10" dxfId="50" priority="4" rank="1"/>
  </conditionalFormatting>
  <conditionalFormatting sqref="F26:F109">
    <cfRule type="top10" dxfId="48" priority="9" bottom="1" rank="1"/>
    <cfRule type="top10" dxfId="47" priority="10" rank="1"/>
  </conditionalFormatting>
  <conditionalFormatting sqref="H10:I25">
    <cfRule type="expression" dxfId="46" priority="1">
      <formula>MOD(ROW(),2)=0</formula>
    </cfRule>
  </conditionalFormatting>
  <dataValidations count="3">
    <dataValidation type="decimal" allowBlank="1" showInputMessage="1" showErrorMessage="1" error="Max. €900!" sqref="H10:H109" xr:uid="{164529F9-8067-43C0-9317-65184D295848}">
      <formula1>0</formula1>
      <formula2>900</formula2>
    </dataValidation>
    <dataValidation type="date" operator="greaterThan" allowBlank="1" showInputMessage="1" showErrorMessage="1" errorTitle="Invalid format" error="must be dd/mm/yy format!" sqref="F10:F109" xr:uid="{5DC22F0B-880A-4333-A36A-1511958CC8F4}">
      <formula1>1</formula1>
    </dataValidation>
    <dataValidation type="decimal" operator="greaterThan" allowBlank="1" showInputMessage="1" showErrorMessage="1" errorTitle="Invalid format" error="must be a number!" sqref="G10:G109" xr:uid="{F81D965F-8A1C-49A7-ACA6-FE75F9C4D1B2}">
      <formula1>0</formula1>
    </dataValidation>
  </dataValidations>
  <hyperlinks>
    <hyperlink ref="D8" r:id="rId1" xr:uid="{F8638EFE-0876-4E94-B1A7-62D4CD16554E}"/>
  </hyperlinks>
  <pageMargins left="0.31496062992125984" right="0.31496062992125984" top="0.35433070866141736" bottom="0.35433070866141736" header="0.31496062992125984" footer="0.31496062992125984"/>
  <pageSetup paperSize="9" scale="61" fitToHeight="0" orientation="landscape" r:id="rId2"/>
  <rowBreaks count="1" manualBreakCount="1">
    <brk id="22" max="16383" man="1"/>
  </rowBreaks>
  <extLst>
    <ext xmlns:x14="http://schemas.microsoft.com/office/spreadsheetml/2009/9/main" uri="{78C0D931-6437-407d-A8EE-F0AAD7539E65}">
      <x14:conditionalFormattings>
        <x14:conditionalFormatting xmlns:xm="http://schemas.microsoft.com/office/excel/2006/main">
          <x14:cfRule type="cellIs" priority="2" operator="notBetween" id="{5E4DCD2E-7DCD-4482-B0F3-06379721672F}">
            <xm:f>'Claim Checklist'!$C$17</xm:f>
            <xm:f>'Claim Checklist'!$C$23</xm:f>
            <x14:dxf>
              <font>
                <color rgb="FF9C0006"/>
              </font>
            </x14:dxf>
          </x14:cfRule>
          <xm:sqref>F10:F109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5543E-0B90-4A38-B136-902864660B79}">
  <sheetPr>
    <tabColor theme="7" tint="0.79998168889431442"/>
    <pageSetUpPr fitToPage="1"/>
  </sheetPr>
  <dimension ref="A1:S110"/>
  <sheetViews>
    <sheetView showGridLines="0" showRowColHeaders="0" zoomScaleNormal="100" workbookViewId="0">
      <selection activeCell="C10" sqref="C10"/>
    </sheetView>
  </sheetViews>
  <sheetFormatPr defaultColWidth="9.140625" defaultRowHeight="15" x14ac:dyDescent="0.25"/>
  <cols>
    <col min="1" max="1" width="1.7109375" style="35" customWidth="1"/>
    <col min="2" max="2" width="10.28515625" style="35" customWidth="1"/>
    <col min="3" max="3" width="41.28515625" style="35" customWidth="1"/>
    <col min="4" max="4" width="71.7109375" style="96" customWidth="1"/>
    <col min="5" max="5" width="15" style="96" customWidth="1"/>
    <col min="6" max="6" width="16.28515625" style="96" customWidth="1"/>
    <col min="7" max="7" width="16.140625" style="96" customWidth="1"/>
    <col min="8" max="8" width="15.140625" style="97" customWidth="1"/>
    <col min="9" max="9" width="16.7109375" style="96" customWidth="1"/>
    <col min="10" max="10" width="16.140625" style="96" customWidth="1"/>
    <col min="11" max="11" width="15.85546875" style="96" customWidth="1"/>
    <col min="12" max="12" width="16.140625" style="96" customWidth="1"/>
    <col min="13" max="13" width="14.42578125" style="96" customWidth="1"/>
    <col min="14" max="14" width="15.7109375" style="35" customWidth="1"/>
    <col min="15" max="15" width="2.7109375" style="26" customWidth="1"/>
    <col min="16" max="16" width="26.7109375" style="35" customWidth="1"/>
    <col min="17" max="17" width="29" style="35" customWidth="1"/>
    <col min="18" max="18" width="27.140625" style="35" customWidth="1"/>
    <col min="19" max="19" width="20.5703125" style="35" customWidth="1"/>
    <col min="20" max="20" width="17" style="35" customWidth="1"/>
    <col min="21" max="21" width="12.42578125" style="35" customWidth="1"/>
    <col min="22" max="22" width="10.7109375" style="35" customWidth="1"/>
    <col min="23" max="16384" width="9.140625" style="35"/>
  </cols>
  <sheetData>
    <row r="1" spans="1:19" ht="5.25" customHeight="1" x14ac:dyDescent="0.25"/>
    <row r="2" spans="1:19" s="26" customFormat="1" ht="28.5" customHeight="1" x14ac:dyDescent="0.25">
      <c r="B2" s="98" t="str">
        <f>hidden_lists!F12</f>
        <v>Refer to your Letter of Offer carefully before completing claim.  Incomplete claims (e.g. incomplete mandatory fields) will be returned.</v>
      </c>
      <c r="C2" s="98"/>
      <c r="D2" s="98"/>
      <c r="E2" s="98"/>
      <c r="F2" s="98"/>
      <c r="G2" s="98"/>
      <c r="H2" s="99"/>
      <c r="I2" s="98"/>
      <c r="J2" s="98"/>
      <c r="K2" s="98"/>
      <c r="L2" s="98"/>
      <c r="M2" s="100"/>
      <c r="P2" s="101"/>
    </row>
    <row r="3" spans="1:19" s="120" customFormat="1" ht="27.75" customHeight="1" x14ac:dyDescent="0.25">
      <c r="A3" s="123"/>
      <c r="B3" s="230" t="str">
        <f>IF('Claim Checklist'!$C$3=hidden_lists!$A$1,hidden_lists!$F$7,'Claim Checklist'!$C$3)</f>
        <v>Select Grant Type on Payment Checklist tab!</v>
      </c>
      <c r="C3" s="230"/>
      <c r="D3" s="248" t="s">
        <v>95</v>
      </c>
      <c r="E3" s="233" t="str">
        <f>IF('Claim Checklist'!$C$7&lt;&gt;"",'Claim Checklist'!$C$7,"")</f>
        <v/>
      </c>
      <c r="F3" s="234"/>
      <c r="G3" s="245" t="str">
        <f>IF('Claim Checklist'!$C$3&lt;&gt;hidden_lists!$A$8,"Certification Fees","")</f>
        <v>Certification Fees</v>
      </c>
      <c r="J3" s="163"/>
      <c r="K3" s="123"/>
      <c r="L3" s="123"/>
      <c r="M3" s="123"/>
      <c r="N3" s="26"/>
      <c r="O3" s="130"/>
      <c r="P3" s="123"/>
      <c r="Q3" s="123"/>
      <c r="S3" s="35"/>
    </row>
    <row r="4" spans="1:19" s="120" customFormat="1" ht="15" customHeight="1" x14ac:dyDescent="0.25">
      <c r="A4" s="123"/>
      <c r="B4" s="137" t="s">
        <v>453</v>
      </c>
      <c r="C4" s="155"/>
      <c r="D4" s="156"/>
      <c r="E4" s="129"/>
      <c r="F4" s="129"/>
      <c r="G4" s="102"/>
      <c r="H4" s="129"/>
      <c r="I4" s="129"/>
      <c r="J4" s="123"/>
      <c r="K4" s="123"/>
      <c r="L4" s="123"/>
      <c r="M4" s="123"/>
      <c r="N4" s="26"/>
      <c r="O4" s="130"/>
      <c r="P4" s="123"/>
      <c r="Q4" s="123"/>
      <c r="S4" s="35"/>
    </row>
    <row r="5" spans="1:19" s="120" customFormat="1" ht="15" customHeight="1" x14ac:dyDescent="0.25">
      <c r="A5" s="141"/>
      <c r="B5" s="137" t="s">
        <v>454</v>
      </c>
      <c r="C5" s="147"/>
      <c r="D5" s="149"/>
      <c r="E5" s="157"/>
      <c r="F5" s="111" t="s">
        <v>107</v>
      </c>
      <c r="G5" s="165" t="str">
        <f>IF('Claim Checklist'!$C$19&lt;&gt;"",'Claim Checklist'!$C$19,"")</f>
        <v/>
      </c>
      <c r="H5" s="113" t="str">
        <f>'1. Salaries'!L7</f>
        <v>(automatically copied from Checklist)</v>
      </c>
      <c r="K5" s="141"/>
      <c r="L5" s="141"/>
      <c r="M5" s="141"/>
      <c r="N5" s="26"/>
      <c r="P5" s="141"/>
      <c r="Q5" s="141"/>
      <c r="S5" s="35"/>
    </row>
    <row r="6" spans="1:19" s="120" customFormat="1" ht="15" customHeight="1" x14ac:dyDescent="0.25">
      <c r="A6" s="141"/>
      <c r="B6" s="104" t="s">
        <v>109</v>
      </c>
      <c r="C6" s="147"/>
      <c r="D6" s="149"/>
      <c r="E6" s="157"/>
      <c r="F6" s="111" t="s">
        <v>110</v>
      </c>
      <c r="G6" s="165" t="str">
        <f>IF('Claim Checklist'!$C$21&lt;&gt;"",'Claim Checklist'!$C$21,"")</f>
        <v/>
      </c>
      <c r="H6" s="113" t="str">
        <f>'1. Salaries'!L8</f>
        <v>(automatically copied from Checklist)</v>
      </c>
      <c r="K6" s="141"/>
      <c r="L6" s="141"/>
      <c r="M6" s="141"/>
      <c r="N6" s="26"/>
      <c r="P6" s="141"/>
      <c r="Q6" s="141"/>
      <c r="S6" s="35"/>
    </row>
    <row r="7" spans="1:19" s="120" customFormat="1" ht="15" customHeight="1" x14ac:dyDescent="0.25">
      <c r="A7" s="141"/>
      <c r="B7" s="104" t="s">
        <v>455</v>
      </c>
      <c r="C7" s="147"/>
      <c r="D7" s="149"/>
      <c r="E7" s="157"/>
      <c r="F7" s="111"/>
      <c r="G7" s="116"/>
      <c r="H7" s="113"/>
      <c r="K7" s="141"/>
      <c r="L7" s="141"/>
      <c r="M7" s="141"/>
      <c r="N7" s="26"/>
      <c r="P7" s="141"/>
      <c r="Q7" s="141"/>
      <c r="S7" s="35"/>
    </row>
    <row r="8" spans="1:19" s="120" customFormat="1" ht="15" customHeight="1" x14ac:dyDescent="0.25">
      <c r="A8" s="141"/>
      <c r="C8" s="212" t="s">
        <v>135</v>
      </c>
      <c r="D8" s="213" t="s">
        <v>136</v>
      </c>
      <c r="E8" s="157"/>
      <c r="F8" s="200" t="s">
        <v>137</v>
      </c>
      <c r="G8" s="166">
        <f>SUM(G10:G109)</f>
        <v>0</v>
      </c>
      <c r="H8" s="113"/>
      <c r="K8" s="141"/>
      <c r="L8" s="141"/>
      <c r="M8" s="141"/>
      <c r="N8" s="26"/>
      <c r="P8" s="141"/>
      <c r="Q8" s="141"/>
      <c r="S8" s="35"/>
    </row>
    <row r="9" spans="1:19" s="120" customFormat="1" ht="57.75" x14ac:dyDescent="0.25">
      <c r="A9" s="142"/>
      <c r="B9" s="246" t="s">
        <v>138</v>
      </c>
      <c r="C9" s="237" t="s">
        <v>456</v>
      </c>
      <c r="D9" s="247" t="s">
        <v>457</v>
      </c>
      <c r="E9" s="237" t="s">
        <v>458</v>
      </c>
      <c r="F9" s="237" t="s">
        <v>142</v>
      </c>
      <c r="G9" s="238" t="s">
        <v>459</v>
      </c>
      <c r="H9" s="160"/>
      <c r="I9" s="160"/>
      <c r="J9" s="160"/>
      <c r="K9" s="160"/>
      <c r="L9" s="160"/>
      <c r="M9" s="160"/>
      <c r="N9" s="160"/>
      <c r="O9" s="26"/>
      <c r="P9" s="142"/>
      <c r="Q9" s="142"/>
      <c r="S9" s="35"/>
    </row>
    <row r="10" spans="1:19" s="120" customFormat="1" ht="15" customHeight="1" x14ac:dyDescent="0.25">
      <c r="B10" s="140" t="s">
        <v>460</v>
      </c>
      <c r="C10" s="61"/>
      <c r="D10" s="62"/>
      <c r="E10" s="63"/>
      <c r="F10" s="64"/>
      <c r="G10" s="79"/>
      <c r="H10" s="118" t="str">
        <f t="shared" ref="H10:H74" si="0">IF(AND($C10&lt;&gt;"",OR(LEN(TRIM($D10))=0,LEN(TRIM($E10))=0,LEN(TRIM($F10))=0,LEN(TRIM($G10))=0)),"  Blank field(s) detected!","")</f>
        <v/>
      </c>
      <c r="I10" s="118"/>
      <c r="J10" s="118"/>
      <c r="K10" s="119"/>
      <c r="L10" s="119"/>
      <c r="M10" s="119"/>
      <c r="N10" s="119"/>
      <c r="O10" s="26"/>
      <c r="S10" s="35"/>
    </row>
    <row r="11" spans="1:19" s="120" customFormat="1" ht="15" customHeight="1" x14ac:dyDescent="0.25">
      <c r="B11" s="140" t="s">
        <v>461</v>
      </c>
      <c r="C11" s="61"/>
      <c r="D11" s="62"/>
      <c r="E11" s="63"/>
      <c r="F11" s="64"/>
      <c r="G11" s="79"/>
      <c r="H11" s="118" t="str">
        <f t="shared" si="0"/>
        <v/>
      </c>
      <c r="I11" s="118"/>
      <c r="J11" s="118"/>
      <c r="K11" s="119"/>
      <c r="L11" s="119"/>
      <c r="M11" s="119"/>
      <c r="N11" s="119"/>
      <c r="O11" s="26"/>
      <c r="S11" s="35"/>
    </row>
    <row r="12" spans="1:19" s="120" customFormat="1" ht="15" customHeight="1" x14ac:dyDescent="0.25">
      <c r="B12" s="140" t="s">
        <v>462</v>
      </c>
      <c r="C12" s="61"/>
      <c r="D12" s="62"/>
      <c r="E12" s="63"/>
      <c r="F12" s="64"/>
      <c r="G12" s="79"/>
      <c r="H12" s="118" t="str">
        <f t="shared" si="0"/>
        <v/>
      </c>
      <c r="I12" s="118"/>
      <c r="J12" s="118"/>
      <c r="K12" s="119"/>
      <c r="L12" s="119"/>
      <c r="M12" s="119"/>
      <c r="N12" s="119"/>
      <c r="O12" s="26"/>
      <c r="S12" s="35"/>
    </row>
    <row r="13" spans="1:19" ht="15" customHeight="1" x14ac:dyDescent="0.25">
      <c r="A13" s="120"/>
      <c r="B13" s="140" t="s">
        <v>463</v>
      </c>
      <c r="C13" s="61"/>
      <c r="D13" s="62"/>
      <c r="E13" s="63"/>
      <c r="F13" s="64"/>
      <c r="G13" s="79"/>
      <c r="H13" s="118" t="str">
        <f t="shared" si="0"/>
        <v/>
      </c>
      <c r="I13" s="118"/>
      <c r="J13" s="118"/>
      <c r="K13" s="119"/>
      <c r="L13" s="119"/>
      <c r="M13" s="119"/>
      <c r="N13" s="119"/>
      <c r="P13" s="120"/>
      <c r="Q13" s="120"/>
    </row>
    <row r="14" spans="1:19" ht="15" customHeight="1" x14ac:dyDescent="0.25">
      <c r="A14" s="120"/>
      <c r="B14" s="140" t="s">
        <v>464</v>
      </c>
      <c r="C14" s="61"/>
      <c r="D14" s="62"/>
      <c r="E14" s="63"/>
      <c r="F14" s="64"/>
      <c r="G14" s="79"/>
      <c r="H14" s="118" t="str">
        <f t="shared" si="0"/>
        <v/>
      </c>
      <c r="I14" s="118"/>
      <c r="J14" s="118"/>
      <c r="K14" s="119"/>
      <c r="L14" s="119"/>
      <c r="M14" s="119"/>
      <c r="N14" s="119"/>
      <c r="P14" s="120"/>
      <c r="Q14" s="120"/>
      <c r="R14" s="145"/>
    </row>
    <row r="15" spans="1:19" ht="15" customHeight="1" x14ac:dyDescent="0.25">
      <c r="A15" s="120"/>
      <c r="B15" s="140" t="s">
        <v>465</v>
      </c>
      <c r="C15" s="61"/>
      <c r="D15" s="62"/>
      <c r="E15" s="63"/>
      <c r="F15" s="64"/>
      <c r="G15" s="79"/>
      <c r="H15" s="118" t="str">
        <f t="shared" si="0"/>
        <v/>
      </c>
      <c r="I15" s="118"/>
      <c r="J15" s="118"/>
      <c r="K15" s="119"/>
      <c r="L15" s="119"/>
      <c r="M15" s="119"/>
      <c r="N15" s="119"/>
      <c r="P15" s="120"/>
      <c r="Q15" s="120"/>
      <c r="R15" s="146"/>
    </row>
    <row r="16" spans="1:19" ht="15" customHeight="1" x14ac:dyDescent="0.25">
      <c r="A16" s="120"/>
      <c r="B16" s="140" t="s">
        <v>466</v>
      </c>
      <c r="C16" s="61"/>
      <c r="D16" s="62"/>
      <c r="E16" s="63"/>
      <c r="F16" s="64"/>
      <c r="G16" s="79"/>
      <c r="H16" s="118" t="str">
        <f t="shared" si="0"/>
        <v/>
      </c>
      <c r="I16" s="118"/>
      <c r="J16" s="118"/>
      <c r="K16" s="119"/>
      <c r="L16" s="119"/>
      <c r="M16" s="119"/>
      <c r="N16" s="119"/>
      <c r="P16" s="120"/>
      <c r="Q16" s="120"/>
      <c r="R16" s="146"/>
    </row>
    <row r="17" spans="1:19" ht="15" customHeight="1" x14ac:dyDescent="0.25">
      <c r="A17" s="120"/>
      <c r="B17" s="140" t="s">
        <v>467</v>
      </c>
      <c r="C17" s="61"/>
      <c r="D17" s="62"/>
      <c r="E17" s="63"/>
      <c r="F17" s="64"/>
      <c r="G17" s="79"/>
      <c r="H17" s="118" t="str">
        <f t="shared" si="0"/>
        <v/>
      </c>
      <c r="I17" s="118"/>
      <c r="J17" s="118"/>
      <c r="K17" s="119"/>
      <c r="L17" s="119"/>
      <c r="M17" s="119"/>
      <c r="N17" s="119"/>
      <c r="P17" s="120"/>
      <c r="Q17" s="120"/>
      <c r="R17" s="146"/>
    </row>
    <row r="18" spans="1:19" ht="15" customHeight="1" x14ac:dyDescent="0.25">
      <c r="A18" s="120"/>
      <c r="B18" s="140" t="s">
        <v>468</v>
      </c>
      <c r="C18" s="61"/>
      <c r="D18" s="62"/>
      <c r="E18" s="63"/>
      <c r="F18" s="64"/>
      <c r="G18" s="79"/>
      <c r="H18" s="118" t="str">
        <f t="shared" si="0"/>
        <v/>
      </c>
      <c r="I18" s="118"/>
      <c r="J18" s="118"/>
      <c r="K18" s="119"/>
      <c r="L18" s="119"/>
      <c r="M18" s="119"/>
      <c r="N18" s="119"/>
      <c r="P18" s="120"/>
      <c r="Q18" s="120"/>
    </row>
    <row r="19" spans="1:19" ht="15" customHeight="1" x14ac:dyDescent="0.25">
      <c r="A19" s="120"/>
      <c r="B19" s="140" t="s">
        <v>469</v>
      </c>
      <c r="C19" s="61"/>
      <c r="D19" s="62"/>
      <c r="E19" s="63"/>
      <c r="F19" s="64"/>
      <c r="G19" s="79"/>
      <c r="H19" s="118" t="str">
        <f t="shared" si="0"/>
        <v/>
      </c>
      <c r="I19" s="118"/>
      <c r="J19" s="118"/>
      <c r="K19" s="119"/>
      <c r="L19" s="119"/>
      <c r="M19" s="119"/>
      <c r="N19" s="119"/>
      <c r="P19" s="120"/>
      <c r="Q19" s="120"/>
    </row>
    <row r="20" spans="1:19" ht="15" customHeight="1" x14ac:dyDescent="0.25">
      <c r="A20" s="120"/>
      <c r="B20" s="140" t="s">
        <v>470</v>
      </c>
      <c r="C20" s="61"/>
      <c r="D20" s="62"/>
      <c r="E20" s="63"/>
      <c r="F20" s="64"/>
      <c r="G20" s="79"/>
      <c r="H20" s="118" t="str">
        <f t="shared" si="0"/>
        <v/>
      </c>
      <c r="I20" s="118"/>
      <c r="J20" s="118"/>
      <c r="K20" s="119"/>
      <c r="L20" s="119"/>
      <c r="M20" s="119"/>
      <c r="N20" s="119"/>
      <c r="P20" s="120"/>
      <c r="Q20" s="120"/>
    </row>
    <row r="21" spans="1:19" ht="15" customHeight="1" x14ac:dyDescent="0.25">
      <c r="A21" s="120"/>
      <c r="B21" s="140" t="s">
        <v>471</v>
      </c>
      <c r="C21" s="61"/>
      <c r="D21" s="62"/>
      <c r="E21" s="63"/>
      <c r="F21" s="64"/>
      <c r="G21" s="79"/>
      <c r="H21" s="118" t="str">
        <f t="shared" si="0"/>
        <v/>
      </c>
      <c r="I21" s="118"/>
      <c r="J21" s="118"/>
      <c r="K21" s="119"/>
      <c r="L21" s="119"/>
      <c r="M21" s="119"/>
      <c r="N21" s="119"/>
      <c r="P21" s="120"/>
      <c r="Q21" s="120"/>
    </row>
    <row r="22" spans="1:19" ht="15" customHeight="1" x14ac:dyDescent="0.25">
      <c r="A22" s="120"/>
      <c r="B22" s="140" t="s">
        <v>472</v>
      </c>
      <c r="C22" s="61"/>
      <c r="D22" s="62"/>
      <c r="E22" s="63"/>
      <c r="F22" s="64"/>
      <c r="G22" s="79"/>
      <c r="H22" s="118" t="str">
        <f t="shared" si="0"/>
        <v/>
      </c>
      <c r="I22" s="118"/>
      <c r="J22" s="118"/>
      <c r="K22" s="119"/>
      <c r="L22" s="119"/>
      <c r="M22" s="119"/>
      <c r="N22" s="119"/>
      <c r="P22" s="120"/>
      <c r="Q22" s="120"/>
    </row>
    <row r="23" spans="1:19" ht="15" customHeight="1" x14ac:dyDescent="0.25">
      <c r="A23" s="120"/>
      <c r="B23" s="140" t="s">
        <v>473</v>
      </c>
      <c r="C23" s="61"/>
      <c r="D23" s="62"/>
      <c r="E23" s="63"/>
      <c r="F23" s="64"/>
      <c r="G23" s="79"/>
      <c r="H23" s="118" t="str">
        <f t="shared" si="0"/>
        <v/>
      </c>
      <c r="I23" s="118"/>
      <c r="J23" s="118"/>
      <c r="K23" s="119"/>
      <c r="L23" s="119"/>
      <c r="M23" s="119"/>
      <c r="N23" s="119"/>
      <c r="P23" s="120"/>
      <c r="Q23" s="120"/>
    </row>
    <row r="24" spans="1:19" ht="15" customHeight="1" x14ac:dyDescent="0.25">
      <c r="A24" s="120"/>
      <c r="B24" s="140" t="s">
        <v>474</v>
      </c>
      <c r="C24" s="61"/>
      <c r="D24" s="62"/>
      <c r="E24" s="63"/>
      <c r="F24" s="64"/>
      <c r="G24" s="79"/>
      <c r="H24" s="118" t="str">
        <f t="shared" si="0"/>
        <v/>
      </c>
      <c r="I24" s="118"/>
      <c r="J24" s="118"/>
      <c r="K24" s="119"/>
      <c r="L24" s="119"/>
      <c r="M24" s="119"/>
      <c r="N24" s="119"/>
      <c r="P24" s="120"/>
      <c r="Q24" s="120"/>
    </row>
    <row r="25" spans="1:19" ht="15" customHeight="1" x14ac:dyDescent="0.25">
      <c r="A25" s="120"/>
      <c r="B25" s="140" t="s">
        <v>475</v>
      </c>
      <c r="C25" s="61"/>
      <c r="D25" s="62"/>
      <c r="E25" s="63"/>
      <c r="F25" s="64"/>
      <c r="G25" s="79"/>
      <c r="H25" s="118" t="str">
        <f t="shared" si="0"/>
        <v/>
      </c>
      <c r="I25" s="118"/>
      <c r="J25" s="118"/>
      <c r="K25" s="119"/>
      <c r="L25" s="119"/>
      <c r="M25" s="119"/>
      <c r="N25" s="119"/>
      <c r="P25" s="120"/>
      <c r="Q25" s="120"/>
      <c r="S25" s="123"/>
    </row>
    <row r="26" spans="1:19" ht="15" customHeight="1" x14ac:dyDescent="0.25">
      <c r="A26" s="120"/>
      <c r="B26" s="140" t="s">
        <v>476</v>
      </c>
      <c r="C26" s="61"/>
      <c r="D26" s="62"/>
      <c r="E26" s="63"/>
      <c r="F26" s="64"/>
      <c r="G26" s="79"/>
      <c r="H26" s="118" t="str">
        <f t="shared" si="0"/>
        <v/>
      </c>
      <c r="I26" s="118"/>
      <c r="J26" s="118"/>
      <c r="K26" s="119"/>
      <c r="L26" s="119"/>
      <c r="M26" s="119"/>
      <c r="N26" s="119"/>
      <c r="P26" s="120"/>
      <c r="Q26" s="120"/>
      <c r="S26" s="141"/>
    </row>
    <row r="27" spans="1:19" ht="15" customHeight="1" x14ac:dyDescent="0.25">
      <c r="A27" s="164"/>
      <c r="B27" s="140" t="s">
        <v>477</v>
      </c>
      <c r="C27" s="61"/>
      <c r="D27" s="62"/>
      <c r="E27" s="63"/>
      <c r="F27" s="64"/>
      <c r="G27" s="79"/>
      <c r="H27" s="118" t="str">
        <f t="shared" si="0"/>
        <v/>
      </c>
      <c r="I27" s="118"/>
      <c r="J27" s="118"/>
      <c r="K27" s="119"/>
      <c r="L27" s="119"/>
      <c r="M27" s="119"/>
      <c r="N27" s="119"/>
      <c r="P27" s="120"/>
      <c r="Q27" s="120"/>
      <c r="S27" s="141"/>
    </row>
    <row r="28" spans="1:19" ht="15" customHeight="1" x14ac:dyDescent="0.25">
      <c r="A28" s="120"/>
      <c r="B28" s="140" t="s">
        <v>478</v>
      </c>
      <c r="C28" s="61"/>
      <c r="D28" s="62"/>
      <c r="E28" s="63"/>
      <c r="F28" s="64"/>
      <c r="G28" s="79"/>
      <c r="H28" s="118" t="str">
        <f t="shared" si="0"/>
        <v/>
      </c>
      <c r="I28" s="118"/>
      <c r="J28" s="118"/>
      <c r="K28" s="119"/>
      <c r="L28" s="119"/>
      <c r="M28" s="119"/>
      <c r="N28" s="119"/>
      <c r="P28" s="120"/>
      <c r="Q28" s="120"/>
      <c r="S28" s="141"/>
    </row>
    <row r="29" spans="1:19" ht="15" customHeight="1" x14ac:dyDescent="0.25">
      <c r="A29" s="120"/>
      <c r="B29" s="140" t="s">
        <v>479</v>
      </c>
      <c r="C29" s="61"/>
      <c r="D29" s="62"/>
      <c r="E29" s="63"/>
      <c r="F29" s="64"/>
      <c r="G29" s="79"/>
      <c r="H29" s="118" t="str">
        <f t="shared" si="0"/>
        <v/>
      </c>
      <c r="I29" s="118"/>
      <c r="J29" s="118"/>
      <c r="K29" s="119"/>
      <c r="L29" s="119"/>
      <c r="M29" s="119"/>
      <c r="N29" s="119"/>
      <c r="P29" s="120"/>
      <c r="Q29" s="120"/>
      <c r="S29" s="142"/>
    </row>
    <row r="30" spans="1:19" ht="15" customHeight="1" x14ac:dyDescent="0.25">
      <c r="A30" s="120"/>
      <c r="B30" s="140" t="s">
        <v>480</v>
      </c>
      <c r="C30" s="61"/>
      <c r="D30" s="62"/>
      <c r="E30" s="63"/>
      <c r="F30" s="64"/>
      <c r="G30" s="79"/>
      <c r="H30" s="118" t="str">
        <f t="shared" si="0"/>
        <v/>
      </c>
      <c r="I30" s="118"/>
      <c r="J30" s="118"/>
      <c r="K30" s="119"/>
      <c r="L30" s="119"/>
      <c r="M30" s="119"/>
      <c r="N30" s="119"/>
      <c r="O30" s="119"/>
      <c r="P30" s="26"/>
      <c r="Q30" s="120"/>
      <c r="S30" s="120"/>
    </row>
    <row r="31" spans="1:19" ht="15" customHeight="1" x14ac:dyDescent="0.25">
      <c r="A31" s="120"/>
      <c r="B31" s="140" t="s">
        <v>481</v>
      </c>
      <c r="C31" s="61"/>
      <c r="D31" s="62"/>
      <c r="E31" s="63"/>
      <c r="F31" s="64"/>
      <c r="G31" s="79"/>
      <c r="H31" s="118" t="str">
        <f t="shared" si="0"/>
        <v/>
      </c>
      <c r="I31" s="118"/>
      <c r="J31" s="118"/>
      <c r="K31" s="119"/>
      <c r="L31" s="119"/>
      <c r="M31" s="119"/>
      <c r="N31" s="119"/>
      <c r="O31" s="119"/>
      <c r="P31" s="26"/>
      <c r="Q31" s="120"/>
      <c r="S31" s="120"/>
    </row>
    <row r="32" spans="1:19" ht="15" customHeight="1" x14ac:dyDescent="0.25">
      <c r="A32" s="120"/>
      <c r="B32" s="140" t="s">
        <v>482</v>
      </c>
      <c r="C32" s="61"/>
      <c r="D32" s="62"/>
      <c r="E32" s="63"/>
      <c r="F32" s="64"/>
      <c r="G32" s="79"/>
      <c r="H32" s="118" t="str">
        <f t="shared" si="0"/>
        <v/>
      </c>
      <c r="I32" s="118"/>
      <c r="J32" s="118"/>
      <c r="K32" s="119"/>
      <c r="L32" s="119"/>
      <c r="M32" s="119"/>
      <c r="N32" s="119"/>
      <c r="O32" s="119"/>
      <c r="P32" s="26"/>
      <c r="Q32" s="120"/>
      <c r="S32" s="120"/>
    </row>
    <row r="33" spans="1:19" ht="15" customHeight="1" x14ac:dyDescent="0.25">
      <c r="A33" s="120"/>
      <c r="B33" s="140" t="s">
        <v>483</v>
      </c>
      <c r="C33" s="61"/>
      <c r="D33" s="62"/>
      <c r="E33" s="63"/>
      <c r="F33" s="64"/>
      <c r="G33" s="79"/>
      <c r="H33" s="118" t="str">
        <f t="shared" si="0"/>
        <v/>
      </c>
      <c r="I33" s="118"/>
      <c r="J33" s="118"/>
      <c r="K33" s="119"/>
      <c r="L33" s="119"/>
      <c r="M33" s="119"/>
      <c r="N33" s="119"/>
      <c r="O33" s="119"/>
      <c r="P33" s="26"/>
      <c r="Q33" s="120"/>
      <c r="S33" s="120"/>
    </row>
    <row r="34" spans="1:19" ht="15" customHeight="1" x14ac:dyDescent="0.25">
      <c r="A34" s="120"/>
      <c r="B34" s="140" t="s">
        <v>484</v>
      </c>
      <c r="C34" s="61"/>
      <c r="D34" s="62"/>
      <c r="E34" s="63"/>
      <c r="F34" s="64"/>
      <c r="G34" s="79"/>
      <c r="H34" s="118" t="str">
        <f t="shared" si="0"/>
        <v/>
      </c>
      <c r="I34" s="118"/>
      <c r="J34" s="118"/>
      <c r="K34" s="119"/>
      <c r="L34" s="119"/>
      <c r="M34" s="119"/>
      <c r="N34" s="119"/>
      <c r="O34" s="119"/>
      <c r="P34" s="26"/>
      <c r="Q34" s="120"/>
      <c r="S34" s="120"/>
    </row>
    <row r="35" spans="1:19" ht="15" customHeight="1" x14ac:dyDescent="0.25">
      <c r="A35" s="120"/>
      <c r="B35" s="140" t="s">
        <v>485</v>
      </c>
      <c r="C35" s="61"/>
      <c r="D35" s="62"/>
      <c r="E35" s="63"/>
      <c r="F35" s="64"/>
      <c r="G35" s="79"/>
      <c r="H35" s="118" t="str">
        <f t="shared" si="0"/>
        <v/>
      </c>
      <c r="I35" s="118"/>
      <c r="J35" s="118"/>
      <c r="K35" s="119"/>
      <c r="L35" s="119"/>
      <c r="M35" s="119"/>
      <c r="N35" s="119"/>
      <c r="O35" s="119"/>
      <c r="P35" s="26"/>
      <c r="Q35" s="120"/>
      <c r="S35" s="120"/>
    </row>
    <row r="36" spans="1:19" ht="15" customHeight="1" x14ac:dyDescent="0.25">
      <c r="A36" s="120"/>
      <c r="B36" s="140" t="s">
        <v>486</v>
      </c>
      <c r="C36" s="61"/>
      <c r="D36" s="62"/>
      <c r="E36" s="63"/>
      <c r="F36" s="64"/>
      <c r="G36" s="79"/>
      <c r="H36" s="118" t="str">
        <f t="shared" si="0"/>
        <v/>
      </c>
      <c r="I36" s="118"/>
      <c r="J36" s="118"/>
      <c r="K36" s="119"/>
      <c r="L36" s="119"/>
      <c r="M36" s="119"/>
      <c r="N36" s="119"/>
      <c r="O36" s="119"/>
      <c r="P36" s="26"/>
      <c r="Q36" s="120"/>
      <c r="S36" s="120"/>
    </row>
    <row r="37" spans="1:19" ht="15" customHeight="1" x14ac:dyDescent="0.25">
      <c r="A37" s="120"/>
      <c r="B37" s="140" t="s">
        <v>487</v>
      </c>
      <c r="C37" s="61"/>
      <c r="D37" s="62"/>
      <c r="E37" s="63"/>
      <c r="F37" s="64"/>
      <c r="G37" s="79"/>
      <c r="H37" s="118" t="str">
        <f t="shared" si="0"/>
        <v/>
      </c>
      <c r="I37" s="118"/>
      <c r="J37" s="118"/>
      <c r="K37" s="119"/>
      <c r="L37" s="119"/>
      <c r="M37" s="119"/>
      <c r="N37" s="119"/>
      <c r="O37" s="119"/>
      <c r="P37" s="26"/>
      <c r="Q37" s="120"/>
      <c r="S37" s="120"/>
    </row>
    <row r="38" spans="1:19" ht="15" customHeight="1" x14ac:dyDescent="0.25">
      <c r="A38" s="120"/>
      <c r="B38" s="140" t="s">
        <v>488</v>
      </c>
      <c r="C38" s="61"/>
      <c r="D38" s="62"/>
      <c r="E38" s="63"/>
      <c r="F38" s="64"/>
      <c r="G38" s="79"/>
      <c r="H38" s="118" t="str">
        <f t="shared" si="0"/>
        <v/>
      </c>
      <c r="I38" s="118"/>
      <c r="J38" s="118"/>
      <c r="K38" s="119"/>
      <c r="L38" s="119"/>
      <c r="M38" s="119"/>
      <c r="N38" s="119"/>
      <c r="O38" s="119"/>
      <c r="P38" s="26"/>
      <c r="Q38" s="120"/>
      <c r="S38" s="120"/>
    </row>
    <row r="39" spans="1:19" ht="15" customHeight="1" x14ac:dyDescent="0.25">
      <c r="A39" s="120"/>
      <c r="B39" s="140" t="s">
        <v>489</v>
      </c>
      <c r="C39" s="61"/>
      <c r="D39" s="62"/>
      <c r="E39" s="63"/>
      <c r="F39" s="64"/>
      <c r="G39" s="79"/>
      <c r="H39" s="118" t="str">
        <f t="shared" si="0"/>
        <v/>
      </c>
      <c r="I39" s="118"/>
      <c r="J39" s="118"/>
      <c r="K39" s="119"/>
      <c r="L39" s="119"/>
      <c r="M39" s="119"/>
      <c r="N39" s="119"/>
      <c r="O39" s="119"/>
      <c r="P39" s="26"/>
      <c r="Q39" s="120"/>
      <c r="S39" s="120"/>
    </row>
    <row r="40" spans="1:19" ht="15" customHeight="1" x14ac:dyDescent="0.25">
      <c r="A40" s="120"/>
      <c r="B40" s="140" t="s">
        <v>490</v>
      </c>
      <c r="C40" s="61"/>
      <c r="D40" s="62"/>
      <c r="E40" s="63"/>
      <c r="F40" s="64"/>
      <c r="G40" s="79"/>
      <c r="H40" s="118" t="str">
        <f t="shared" si="0"/>
        <v/>
      </c>
      <c r="I40" s="118"/>
      <c r="J40" s="118"/>
      <c r="K40" s="119"/>
      <c r="L40" s="119"/>
      <c r="M40" s="119"/>
      <c r="N40" s="119"/>
      <c r="O40" s="119"/>
      <c r="P40" s="26"/>
      <c r="Q40" s="120"/>
      <c r="S40" s="120"/>
    </row>
    <row r="41" spans="1:19" ht="15" customHeight="1" x14ac:dyDescent="0.25">
      <c r="A41" s="120"/>
      <c r="B41" s="140" t="s">
        <v>491</v>
      </c>
      <c r="C41" s="61"/>
      <c r="D41" s="62"/>
      <c r="E41" s="63"/>
      <c r="F41" s="64"/>
      <c r="G41" s="79"/>
      <c r="H41" s="118" t="str">
        <f t="shared" si="0"/>
        <v/>
      </c>
      <c r="I41" s="118"/>
      <c r="J41" s="118"/>
      <c r="K41" s="119"/>
      <c r="L41" s="119"/>
      <c r="M41" s="119"/>
      <c r="N41" s="119"/>
      <c r="O41" s="119"/>
      <c r="P41" s="26"/>
      <c r="Q41" s="120"/>
      <c r="S41" s="120"/>
    </row>
    <row r="42" spans="1:19" ht="15" customHeight="1" x14ac:dyDescent="0.25">
      <c r="A42" s="120"/>
      <c r="B42" s="140" t="s">
        <v>492</v>
      </c>
      <c r="C42" s="61"/>
      <c r="D42" s="62"/>
      <c r="E42" s="63"/>
      <c r="F42" s="64"/>
      <c r="G42" s="79"/>
      <c r="H42" s="118" t="str">
        <f t="shared" si="0"/>
        <v/>
      </c>
      <c r="I42" s="118"/>
      <c r="J42" s="118"/>
      <c r="K42" s="119"/>
      <c r="L42" s="119"/>
      <c r="M42" s="119"/>
      <c r="N42" s="119"/>
      <c r="O42" s="119"/>
      <c r="P42" s="26"/>
      <c r="Q42" s="120"/>
      <c r="S42" s="120"/>
    </row>
    <row r="43" spans="1:19" ht="15" customHeight="1" x14ac:dyDescent="0.25">
      <c r="A43" s="120"/>
      <c r="B43" s="140" t="s">
        <v>493</v>
      </c>
      <c r="C43" s="61"/>
      <c r="D43" s="62"/>
      <c r="E43" s="63"/>
      <c r="F43" s="64"/>
      <c r="G43" s="79"/>
      <c r="H43" s="118" t="str">
        <f t="shared" si="0"/>
        <v/>
      </c>
      <c r="I43" s="118"/>
      <c r="J43" s="118"/>
      <c r="K43" s="119"/>
      <c r="L43" s="119"/>
      <c r="M43" s="119"/>
      <c r="N43" s="119"/>
      <c r="O43" s="119"/>
      <c r="P43" s="26"/>
      <c r="Q43" s="120"/>
      <c r="S43" s="120"/>
    </row>
    <row r="44" spans="1:19" ht="15" customHeight="1" x14ac:dyDescent="0.25">
      <c r="A44" s="120"/>
      <c r="B44" s="140" t="s">
        <v>494</v>
      </c>
      <c r="C44" s="61"/>
      <c r="D44" s="62"/>
      <c r="E44" s="63"/>
      <c r="F44" s="64"/>
      <c r="G44" s="79"/>
      <c r="H44" s="118" t="str">
        <f t="shared" si="0"/>
        <v/>
      </c>
      <c r="I44" s="118"/>
      <c r="J44" s="118"/>
      <c r="K44" s="119"/>
      <c r="L44" s="119"/>
      <c r="M44" s="119"/>
      <c r="N44" s="119"/>
      <c r="O44" s="119"/>
      <c r="P44" s="26"/>
      <c r="Q44" s="120"/>
      <c r="S44" s="120"/>
    </row>
    <row r="45" spans="1:19" ht="15" customHeight="1" x14ac:dyDescent="0.25">
      <c r="A45" s="120"/>
      <c r="B45" s="140" t="s">
        <v>495</v>
      </c>
      <c r="C45" s="61"/>
      <c r="D45" s="62"/>
      <c r="E45" s="63"/>
      <c r="F45" s="64"/>
      <c r="G45" s="79"/>
      <c r="H45" s="118" t="str">
        <f t="shared" si="0"/>
        <v/>
      </c>
      <c r="I45" s="118"/>
      <c r="J45" s="118"/>
      <c r="K45" s="119"/>
      <c r="L45" s="119"/>
      <c r="M45" s="119"/>
      <c r="N45" s="119"/>
      <c r="O45" s="119"/>
      <c r="P45" s="26"/>
      <c r="Q45" s="120"/>
      <c r="S45" s="120"/>
    </row>
    <row r="46" spans="1:19" ht="15" customHeight="1" x14ac:dyDescent="0.25">
      <c r="A46" s="120"/>
      <c r="B46" s="140" t="s">
        <v>496</v>
      </c>
      <c r="C46" s="61"/>
      <c r="D46" s="62"/>
      <c r="E46" s="63"/>
      <c r="F46" s="64"/>
      <c r="G46" s="79"/>
      <c r="H46" s="118" t="str">
        <f t="shared" si="0"/>
        <v/>
      </c>
      <c r="I46" s="118"/>
      <c r="J46" s="118"/>
      <c r="K46" s="119"/>
      <c r="L46" s="119"/>
      <c r="M46" s="119"/>
      <c r="N46" s="119"/>
      <c r="O46" s="119"/>
      <c r="P46" s="26"/>
      <c r="Q46" s="120"/>
      <c r="S46" s="120"/>
    </row>
    <row r="47" spans="1:19" ht="15" customHeight="1" x14ac:dyDescent="0.25">
      <c r="A47" s="120"/>
      <c r="B47" s="140" t="s">
        <v>497</v>
      </c>
      <c r="C47" s="61"/>
      <c r="D47" s="62"/>
      <c r="E47" s="63"/>
      <c r="F47" s="64"/>
      <c r="G47" s="79"/>
      <c r="H47" s="118" t="str">
        <f t="shared" si="0"/>
        <v/>
      </c>
      <c r="I47" s="118"/>
      <c r="J47" s="118"/>
      <c r="K47" s="119"/>
      <c r="L47" s="119"/>
      <c r="M47" s="119"/>
      <c r="N47" s="119"/>
      <c r="O47" s="119"/>
      <c r="P47" s="26"/>
      <c r="Q47" s="120"/>
      <c r="S47" s="120"/>
    </row>
    <row r="48" spans="1:19" ht="15" customHeight="1" x14ac:dyDescent="0.25">
      <c r="A48" s="120"/>
      <c r="B48" s="140" t="s">
        <v>498</v>
      </c>
      <c r="C48" s="61"/>
      <c r="D48" s="62"/>
      <c r="E48" s="63"/>
      <c r="F48" s="64"/>
      <c r="G48" s="79"/>
      <c r="H48" s="118" t="str">
        <f t="shared" si="0"/>
        <v/>
      </c>
      <c r="I48" s="118"/>
      <c r="J48" s="118"/>
      <c r="K48" s="119"/>
      <c r="L48" s="119"/>
      <c r="M48" s="119"/>
      <c r="N48" s="119"/>
      <c r="O48" s="119"/>
      <c r="P48" s="26"/>
      <c r="Q48" s="120"/>
      <c r="S48" s="120"/>
    </row>
    <row r="49" spans="1:19" ht="15" customHeight="1" x14ac:dyDescent="0.25">
      <c r="A49" s="120"/>
      <c r="B49" s="140" t="s">
        <v>499</v>
      </c>
      <c r="C49" s="61"/>
      <c r="D49" s="62"/>
      <c r="E49" s="63"/>
      <c r="F49" s="64"/>
      <c r="G49" s="79"/>
      <c r="H49" s="118" t="str">
        <f t="shared" si="0"/>
        <v/>
      </c>
      <c r="I49" s="118"/>
      <c r="J49" s="118"/>
      <c r="K49" s="119"/>
      <c r="L49" s="119"/>
      <c r="M49" s="119"/>
      <c r="N49" s="119"/>
      <c r="O49" s="119"/>
      <c r="P49" s="26"/>
      <c r="Q49" s="120"/>
      <c r="S49" s="120"/>
    </row>
    <row r="50" spans="1:19" ht="15" customHeight="1" x14ac:dyDescent="0.25">
      <c r="A50" s="120"/>
      <c r="B50" s="140" t="s">
        <v>500</v>
      </c>
      <c r="C50" s="61"/>
      <c r="D50" s="62"/>
      <c r="E50" s="63"/>
      <c r="F50" s="64"/>
      <c r="G50" s="79"/>
      <c r="H50" s="118" t="str">
        <f t="shared" si="0"/>
        <v/>
      </c>
      <c r="I50" s="118"/>
      <c r="J50" s="118"/>
      <c r="K50" s="119"/>
      <c r="L50" s="119"/>
      <c r="M50" s="119"/>
      <c r="N50" s="119"/>
      <c r="O50" s="119"/>
      <c r="P50" s="26"/>
      <c r="Q50" s="120"/>
      <c r="S50" s="120"/>
    </row>
    <row r="51" spans="1:19" ht="15" customHeight="1" x14ac:dyDescent="0.25">
      <c r="A51" s="120"/>
      <c r="B51" s="140" t="s">
        <v>501</v>
      </c>
      <c r="C51" s="61"/>
      <c r="D51" s="62"/>
      <c r="E51" s="63"/>
      <c r="F51" s="64"/>
      <c r="G51" s="79"/>
      <c r="H51" s="118" t="str">
        <f t="shared" si="0"/>
        <v/>
      </c>
      <c r="I51" s="118"/>
      <c r="J51" s="118"/>
      <c r="K51" s="119"/>
      <c r="L51" s="119"/>
      <c r="M51" s="119"/>
      <c r="N51" s="119"/>
      <c r="O51" s="119"/>
      <c r="P51" s="26"/>
      <c r="Q51" s="120"/>
      <c r="S51" s="120"/>
    </row>
    <row r="52" spans="1:19" ht="15" customHeight="1" x14ac:dyDescent="0.25">
      <c r="A52" s="120"/>
      <c r="B52" s="140" t="s">
        <v>502</v>
      </c>
      <c r="C52" s="61"/>
      <c r="D52" s="62"/>
      <c r="E52" s="63"/>
      <c r="F52" s="64"/>
      <c r="G52" s="79"/>
      <c r="H52" s="118" t="str">
        <f t="shared" si="0"/>
        <v/>
      </c>
      <c r="I52" s="118"/>
      <c r="J52" s="118"/>
      <c r="K52" s="119"/>
      <c r="L52" s="119"/>
      <c r="M52" s="119"/>
      <c r="N52" s="119"/>
      <c r="O52" s="119"/>
      <c r="P52" s="26"/>
      <c r="Q52" s="120"/>
      <c r="S52" s="120"/>
    </row>
    <row r="53" spans="1:19" ht="15" customHeight="1" x14ac:dyDescent="0.25">
      <c r="A53" s="120"/>
      <c r="B53" s="140" t="s">
        <v>503</v>
      </c>
      <c r="C53" s="61"/>
      <c r="D53" s="62"/>
      <c r="E53" s="63"/>
      <c r="F53" s="64"/>
      <c r="G53" s="79"/>
      <c r="H53" s="118" t="str">
        <f t="shared" si="0"/>
        <v/>
      </c>
      <c r="I53" s="118"/>
      <c r="J53" s="118"/>
      <c r="K53" s="119"/>
      <c r="L53" s="119"/>
      <c r="M53" s="119"/>
      <c r="N53" s="119"/>
      <c r="O53" s="119"/>
      <c r="P53" s="26"/>
      <c r="Q53" s="120"/>
      <c r="S53" s="120"/>
    </row>
    <row r="54" spans="1:19" ht="15" customHeight="1" x14ac:dyDescent="0.25">
      <c r="A54" s="120"/>
      <c r="B54" s="140" t="s">
        <v>504</v>
      </c>
      <c r="C54" s="61"/>
      <c r="D54" s="62"/>
      <c r="E54" s="63"/>
      <c r="F54" s="64"/>
      <c r="G54" s="79"/>
      <c r="H54" s="118" t="str">
        <f t="shared" si="0"/>
        <v/>
      </c>
      <c r="I54" s="118"/>
      <c r="J54" s="118"/>
      <c r="K54" s="119"/>
      <c r="L54" s="119"/>
      <c r="M54" s="119"/>
      <c r="N54" s="119"/>
      <c r="O54" s="119"/>
      <c r="P54" s="26"/>
      <c r="Q54" s="120"/>
      <c r="S54" s="120"/>
    </row>
    <row r="55" spans="1:19" ht="15" customHeight="1" x14ac:dyDescent="0.25">
      <c r="A55" s="120"/>
      <c r="B55" s="140" t="s">
        <v>505</v>
      </c>
      <c r="C55" s="61"/>
      <c r="D55" s="62"/>
      <c r="E55" s="63"/>
      <c r="F55" s="64"/>
      <c r="G55" s="79"/>
      <c r="H55" s="118" t="str">
        <f t="shared" si="0"/>
        <v/>
      </c>
      <c r="I55" s="118"/>
      <c r="J55" s="118"/>
      <c r="K55" s="119"/>
      <c r="L55" s="119"/>
      <c r="M55" s="119"/>
      <c r="N55" s="119"/>
      <c r="O55" s="119"/>
      <c r="P55" s="26"/>
      <c r="Q55" s="120"/>
      <c r="S55" s="120"/>
    </row>
    <row r="56" spans="1:19" ht="15" customHeight="1" x14ac:dyDescent="0.25">
      <c r="A56" s="120"/>
      <c r="B56" s="140" t="s">
        <v>506</v>
      </c>
      <c r="C56" s="61"/>
      <c r="D56" s="62"/>
      <c r="E56" s="63"/>
      <c r="F56" s="64"/>
      <c r="G56" s="79"/>
      <c r="H56" s="118" t="str">
        <f t="shared" si="0"/>
        <v/>
      </c>
      <c r="I56" s="118"/>
      <c r="J56" s="118"/>
      <c r="K56" s="119"/>
      <c r="L56" s="119"/>
      <c r="M56" s="119"/>
      <c r="N56" s="119"/>
      <c r="O56" s="119"/>
      <c r="P56" s="26"/>
      <c r="Q56" s="120"/>
      <c r="S56" s="120"/>
    </row>
    <row r="57" spans="1:19" ht="15" customHeight="1" x14ac:dyDescent="0.25">
      <c r="A57" s="120"/>
      <c r="B57" s="140" t="s">
        <v>507</v>
      </c>
      <c r="C57" s="61"/>
      <c r="D57" s="62"/>
      <c r="E57" s="63"/>
      <c r="F57" s="64"/>
      <c r="G57" s="79"/>
      <c r="H57" s="118" t="str">
        <f t="shared" si="0"/>
        <v/>
      </c>
      <c r="I57" s="118"/>
      <c r="J57" s="118"/>
      <c r="K57" s="119"/>
      <c r="L57" s="119"/>
      <c r="M57" s="119"/>
      <c r="N57" s="119"/>
      <c r="O57" s="119"/>
      <c r="P57" s="26"/>
      <c r="Q57" s="120"/>
      <c r="S57" s="120"/>
    </row>
    <row r="58" spans="1:19" ht="15" customHeight="1" x14ac:dyDescent="0.25">
      <c r="A58" s="120"/>
      <c r="B58" s="140" t="s">
        <v>508</v>
      </c>
      <c r="C58" s="61"/>
      <c r="D58" s="62"/>
      <c r="E58" s="63"/>
      <c r="F58" s="64"/>
      <c r="G58" s="79"/>
      <c r="H58" s="118" t="str">
        <f t="shared" si="0"/>
        <v/>
      </c>
      <c r="I58" s="118"/>
      <c r="J58" s="118"/>
      <c r="K58" s="119"/>
      <c r="L58" s="119"/>
      <c r="M58" s="119"/>
      <c r="N58" s="119"/>
      <c r="O58" s="119"/>
      <c r="P58" s="26"/>
      <c r="Q58" s="120"/>
      <c r="S58" s="120"/>
    </row>
    <row r="59" spans="1:19" ht="15" customHeight="1" x14ac:dyDescent="0.25">
      <c r="A59" s="120"/>
      <c r="B59" s="140" t="s">
        <v>509</v>
      </c>
      <c r="C59" s="61"/>
      <c r="D59" s="62"/>
      <c r="E59" s="63"/>
      <c r="F59" s="64"/>
      <c r="G59" s="79"/>
      <c r="H59" s="118" t="str">
        <f t="shared" si="0"/>
        <v/>
      </c>
      <c r="I59" s="118"/>
      <c r="J59" s="118"/>
      <c r="K59" s="119"/>
      <c r="L59" s="119"/>
      <c r="M59" s="119"/>
      <c r="N59" s="119"/>
      <c r="O59" s="119"/>
      <c r="P59" s="26"/>
      <c r="Q59" s="120"/>
      <c r="S59" s="120"/>
    </row>
    <row r="60" spans="1:19" ht="15" customHeight="1" x14ac:dyDescent="0.25">
      <c r="A60" s="120"/>
      <c r="B60" s="140" t="s">
        <v>510</v>
      </c>
      <c r="C60" s="61"/>
      <c r="D60" s="62"/>
      <c r="E60" s="63"/>
      <c r="F60" s="64"/>
      <c r="G60" s="79"/>
      <c r="H60" s="118" t="str">
        <f t="shared" si="0"/>
        <v/>
      </c>
      <c r="I60" s="118"/>
      <c r="J60" s="118"/>
      <c r="K60" s="119"/>
      <c r="L60" s="119"/>
      <c r="M60" s="119"/>
      <c r="N60" s="119"/>
      <c r="P60" s="120"/>
      <c r="Q60" s="120"/>
      <c r="R60" s="120"/>
      <c r="S60" s="120"/>
    </row>
    <row r="61" spans="1:19" ht="15" customHeight="1" x14ac:dyDescent="0.25">
      <c r="A61" s="120"/>
      <c r="B61" s="140" t="s">
        <v>511</v>
      </c>
      <c r="C61" s="61"/>
      <c r="D61" s="62"/>
      <c r="E61" s="63"/>
      <c r="F61" s="64"/>
      <c r="G61" s="79"/>
      <c r="H61" s="118" t="str">
        <f t="shared" si="0"/>
        <v/>
      </c>
      <c r="I61" s="118"/>
      <c r="J61" s="118"/>
      <c r="K61" s="119"/>
      <c r="L61" s="119"/>
      <c r="M61" s="119"/>
      <c r="N61" s="119"/>
      <c r="P61" s="120"/>
      <c r="Q61" s="120"/>
      <c r="R61" s="120"/>
      <c r="S61" s="120"/>
    </row>
    <row r="62" spans="1:19" ht="15" customHeight="1" x14ac:dyDescent="0.25">
      <c r="A62" s="120"/>
      <c r="B62" s="140" t="s">
        <v>512</v>
      </c>
      <c r="C62" s="61"/>
      <c r="D62" s="62"/>
      <c r="E62" s="63"/>
      <c r="F62" s="64"/>
      <c r="G62" s="79"/>
      <c r="H62" s="118" t="str">
        <f t="shared" si="0"/>
        <v/>
      </c>
      <c r="I62" s="118"/>
      <c r="J62" s="118"/>
      <c r="K62" s="119"/>
      <c r="L62" s="119"/>
      <c r="M62" s="119"/>
      <c r="N62" s="119"/>
      <c r="P62" s="120"/>
      <c r="Q62" s="120"/>
      <c r="R62" s="120"/>
    </row>
    <row r="63" spans="1:19" ht="15" customHeight="1" x14ac:dyDescent="0.25">
      <c r="A63" s="120"/>
      <c r="B63" s="140" t="s">
        <v>513</v>
      </c>
      <c r="C63" s="61"/>
      <c r="D63" s="62"/>
      <c r="E63" s="63"/>
      <c r="F63" s="64"/>
      <c r="G63" s="79"/>
      <c r="H63" s="118" t="str">
        <f t="shared" si="0"/>
        <v/>
      </c>
      <c r="I63" s="118"/>
      <c r="J63" s="118"/>
      <c r="K63" s="119"/>
      <c r="L63" s="119"/>
      <c r="M63" s="119"/>
      <c r="N63" s="119"/>
      <c r="P63" s="120"/>
      <c r="Q63" s="120"/>
    </row>
    <row r="64" spans="1:19" ht="15" customHeight="1" x14ac:dyDescent="0.25">
      <c r="A64" s="120"/>
      <c r="B64" s="140" t="s">
        <v>514</v>
      </c>
      <c r="C64" s="61"/>
      <c r="D64" s="62"/>
      <c r="E64" s="63"/>
      <c r="F64" s="64"/>
      <c r="G64" s="79"/>
      <c r="H64" s="118" t="str">
        <f t="shared" si="0"/>
        <v/>
      </c>
      <c r="I64" s="118"/>
      <c r="J64" s="118"/>
      <c r="K64" s="119"/>
      <c r="L64" s="119"/>
      <c r="M64" s="119"/>
      <c r="N64" s="119"/>
      <c r="P64" s="120"/>
      <c r="Q64" s="120"/>
      <c r="R64" s="145"/>
    </row>
    <row r="65" spans="1:18" ht="15" customHeight="1" x14ac:dyDescent="0.25">
      <c r="A65" s="120"/>
      <c r="B65" s="140" t="s">
        <v>515</v>
      </c>
      <c r="C65" s="61"/>
      <c r="D65" s="62"/>
      <c r="E65" s="63"/>
      <c r="F65" s="64"/>
      <c r="G65" s="79"/>
      <c r="H65" s="118" t="str">
        <f t="shared" si="0"/>
        <v/>
      </c>
      <c r="I65" s="118"/>
      <c r="J65" s="118"/>
      <c r="K65" s="119"/>
      <c r="L65" s="119"/>
      <c r="M65" s="119"/>
      <c r="N65" s="119"/>
      <c r="P65" s="120"/>
      <c r="Q65" s="120"/>
      <c r="R65" s="146"/>
    </row>
    <row r="66" spans="1:18" ht="15" customHeight="1" x14ac:dyDescent="0.25">
      <c r="A66" s="120"/>
      <c r="B66" s="140" t="s">
        <v>516</v>
      </c>
      <c r="C66" s="61"/>
      <c r="D66" s="62"/>
      <c r="E66" s="63"/>
      <c r="F66" s="64"/>
      <c r="G66" s="79"/>
      <c r="H66" s="118" t="str">
        <f t="shared" si="0"/>
        <v/>
      </c>
      <c r="I66" s="118"/>
      <c r="J66" s="118"/>
      <c r="K66" s="119"/>
      <c r="L66" s="119"/>
      <c r="M66" s="119"/>
      <c r="N66" s="119"/>
      <c r="P66" s="120"/>
      <c r="Q66" s="120"/>
      <c r="R66" s="146"/>
    </row>
    <row r="67" spans="1:18" ht="15" customHeight="1" x14ac:dyDescent="0.25">
      <c r="A67" s="120"/>
      <c r="B67" s="140" t="s">
        <v>517</v>
      </c>
      <c r="C67" s="61"/>
      <c r="D67" s="62"/>
      <c r="E67" s="63"/>
      <c r="F67" s="64"/>
      <c r="G67" s="79"/>
      <c r="H67" s="118" t="str">
        <f t="shared" si="0"/>
        <v/>
      </c>
      <c r="I67" s="118"/>
      <c r="J67" s="118"/>
      <c r="K67" s="119"/>
      <c r="L67" s="119"/>
      <c r="M67" s="119"/>
      <c r="N67" s="119"/>
      <c r="P67" s="120"/>
      <c r="Q67" s="120"/>
      <c r="R67" s="146"/>
    </row>
    <row r="68" spans="1:18" ht="15" customHeight="1" x14ac:dyDescent="0.25">
      <c r="A68" s="120"/>
      <c r="B68" s="140" t="s">
        <v>518</v>
      </c>
      <c r="C68" s="61"/>
      <c r="D68" s="62"/>
      <c r="E68" s="63"/>
      <c r="F68" s="64"/>
      <c r="G68" s="79"/>
      <c r="H68" s="118" t="str">
        <f t="shared" si="0"/>
        <v/>
      </c>
      <c r="I68" s="118"/>
      <c r="J68" s="118"/>
      <c r="K68" s="119"/>
      <c r="L68" s="119"/>
      <c r="M68" s="119"/>
      <c r="N68" s="119"/>
      <c r="P68" s="120"/>
      <c r="Q68" s="120"/>
    </row>
    <row r="69" spans="1:18" ht="15" customHeight="1" x14ac:dyDescent="0.25">
      <c r="A69" s="120"/>
      <c r="B69" s="140" t="s">
        <v>519</v>
      </c>
      <c r="C69" s="61"/>
      <c r="D69" s="62"/>
      <c r="E69" s="63"/>
      <c r="F69" s="64"/>
      <c r="G69" s="79"/>
      <c r="H69" s="118" t="str">
        <f t="shared" si="0"/>
        <v/>
      </c>
      <c r="I69" s="118"/>
      <c r="J69" s="118"/>
      <c r="K69" s="119"/>
      <c r="L69" s="119"/>
      <c r="M69" s="119"/>
      <c r="N69" s="119"/>
      <c r="P69" s="120"/>
      <c r="Q69" s="120"/>
    </row>
    <row r="70" spans="1:18" ht="15" customHeight="1" x14ac:dyDescent="0.25">
      <c r="A70" s="120"/>
      <c r="B70" s="140" t="s">
        <v>520</v>
      </c>
      <c r="C70" s="61"/>
      <c r="D70" s="62"/>
      <c r="E70" s="63"/>
      <c r="F70" s="64"/>
      <c r="G70" s="79"/>
      <c r="H70" s="118" t="str">
        <f t="shared" si="0"/>
        <v/>
      </c>
      <c r="I70" s="118"/>
      <c r="J70" s="118"/>
      <c r="K70" s="119"/>
      <c r="L70" s="119"/>
      <c r="M70" s="119"/>
      <c r="N70" s="119"/>
      <c r="P70" s="120"/>
      <c r="Q70" s="120"/>
    </row>
    <row r="71" spans="1:18" ht="15" customHeight="1" x14ac:dyDescent="0.25">
      <c r="A71" s="120"/>
      <c r="B71" s="140" t="s">
        <v>521</v>
      </c>
      <c r="C71" s="61"/>
      <c r="D71" s="62"/>
      <c r="E71" s="63"/>
      <c r="F71" s="64"/>
      <c r="G71" s="79"/>
      <c r="H71" s="118" t="str">
        <f t="shared" si="0"/>
        <v/>
      </c>
      <c r="I71" s="118"/>
      <c r="J71" s="118"/>
      <c r="K71" s="119"/>
      <c r="L71" s="119"/>
      <c r="M71" s="119"/>
      <c r="N71" s="119"/>
      <c r="P71" s="120"/>
      <c r="Q71" s="120"/>
    </row>
    <row r="72" spans="1:18" ht="15" customHeight="1" x14ac:dyDescent="0.25">
      <c r="A72" s="120"/>
      <c r="B72" s="140" t="s">
        <v>522</v>
      </c>
      <c r="C72" s="61"/>
      <c r="D72" s="62"/>
      <c r="E72" s="63"/>
      <c r="F72" s="64"/>
      <c r="G72" s="79"/>
      <c r="H72" s="118" t="str">
        <f t="shared" si="0"/>
        <v/>
      </c>
      <c r="I72" s="118"/>
      <c r="J72" s="118"/>
      <c r="K72" s="119"/>
      <c r="L72" s="119"/>
      <c r="M72" s="119"/>
      <c r="N72" s="119"/>
      <c r="P72" s="120"/>
      <c r="Q72" s="120"/>
    </row>
    <row r="73" spans="1:18" ht="15" customHeight="1" x14ac:dyDescent="0.25">
      <c r="A73" s="120"/>
      <c r="B73" s="140" t="s">
        <v>523</v>
      </c>
      <c r="C73" s="61"/>
      <c r="D73" s="62"/>
      <c r="E73" s="63"/>
      <c r="F73" s="64"/>
      <c r="G73" s="79"/>
      <c r="H73" s="118" t="str">
        <f t="shared" si="0"/>
        <v/>
      </c>
      <c r="I73" s="118"/>
      <c r="J73" s="118"/>
      <c r="K73" s="119"/>
      <c r="L73" s="119"/>
      <c r="M73" s="119"/>
      <c r="N73" s="119"/>
      <c r="P73" s="120"/>
      <c r="Q73" s="120"/>
    </row>
    <row r="74" spans="1:18" ht="15" customHeight="1" x14ac:dyDescent="0.25">
      <c r="A74" s="120"/>
      <c r="B74" s="140" t="s">
        <v>524</v>
      </c>
      <c r="C74" s="61"/>
      <c r="D74" s="62"/>
      <c r="E74" s="63"/>
      <c r="F74" s="64"/>
      <c r="G74" s="79"/>
      <c r="H74" s="118" t="str">
        <f t="shared" si="0"/>
        <v/>
      </c>
      <c r="I74" s="118"/>
      <c r="J74" s="118"/>
      <c r="K74" s="119"/>
      <c r="L74" s="119"/>
      <c r="M74" s="119"/>
      <c r="N74" s="119"/>
      <c r="P74" s="120"/>
      <c r="Q74" s="120"/>
    </row>
    <row r="75" spans="1:18" ht="15" customHeight="1" x14ac:dyDescent="0.25">
      <c r="A75" s="120"/>
      <c r="B75" s="140" t="s">
        <v>525</v>
      </c>
      <c r="C75" s="61"/>
      <c r="D75" s="62"/>
      <c r="E75" s="63"/>
      <c r="F75" s="64"/>
      <c r="G75" s="79"/>
      <c r="H75" s="118" t="str">
        <f t="shared" ref="H75:H109" si="1">IF(AND($C75&lt;&gt;"",OR(LEN(TRIM($D75))=0,LEN(TRIM($E75))=0,LEN(TRIM($F75))=0,LEN(TRIM($G75))=0)),"  Blank field(s) detected!","")</f>
        <v/>
      </c>
      <c r="I75" s="118"/>
      <c r="J75" s="118"/>
      <c r="K75" s="119"/>
      <c r="L75" s="119"/>
      <c r="M75" s="119"/>
      <c r="N75" s="119"/>
      <c r="P75" s="120"/>
      <c r="Q75" s="120"/>
    </row>
    <row r="76" spans="1:18" ht="15" customHeight="1" x14ac:dyDescent="0.25">
      <c r="A76" s="120"/>
      <c r="B76" s="140" t="s">
        <v>526</v>
      </c>
      <c r="C76" s="61"/>
      <c r="D76" s="62"/>
      <c r="E76" s="63"/>
      <c r="F76" s="64"/>
      <c r="G76" s="79"/>
      <c r="H76" s="118" t="str">
        <f t="shared" si="1"/>
        <v/>
      </c>
      <c r="I76" s="118"/>
      <c r="J76" s="118"/>
      <c r="K76" s="119"/>
      <c r="L76" s="119"/>
      <c r="M76" s="119"/>
      <c r="N76" s="119"/>
      <c r="P76" s="120"/>
      <c r="Q76" s="120"/>
    </row>
    <row r="77" spans="1:18" ht="15" customHeight="1" x14ac:dyDescent="0.25">
      <c r="A77" s="122"/>
      <c r="B77" s="140" t="s">
        <v>527</v>
      </c>
      <c r="C77" s="61"/>
      <c r="D77" s="62"/>
      <c r="E77" s="63"/>
      <c r="F77" s="64"/>
      <c r="G77" s="79"/>
      <c r="H77" s="118" t="str">
        <f t="shared" si="1"/>
        <v/>
      </c>
      <c r="I77" s="118"/>
      <c r="J77" s="118"/>
      <c r="K77" s="119"/>
      <c r="L77" s="119"/>
      <c r="M77" s="119"/>
      <c r="N77" s="119"/>
      <c r="P77" s="120"/>
      <c r="Q77" s="120"/>
    </row>
    <row r="78" spans="1:18" ht="15" customHeight="1" x14ac:dyDescent="0.25">
      <c r="A78" s="120"/>
      <c r="B78" s="140" t="s">
        <v>528</v>
      </c>
      <c r="C78" s="61"/>
      <c r="D78" s="62"/>
      <c r="E78" s="63"/>
      <c r="F78" s="64"/>
      <c r="G78" s="79"/>
      <c r="H78" s="118" t="str">
        <f t="shared" si="1"/>
        <v/>
      </c>
      <c r="I78" s="118"/>
      <c r="J78" s="118"/>
      <c r="K78" s="119"/>
      <c r="L78" s="119"/>
      <c r="M78" s="119"/>
      <c r="N78" s="119"/>
      <c r="P78" s="120"/>
      <c r="Q78" s="120"/>
    </row>
    <row r="79" spans="1:18" ht="15" customHeight="1" x14ac:dyDescent="0.25">
      <c r="A79" s="120"/>
      <c r="B79" s="140" t="s">
        <v>529</v>
      </c>
      <c r="C79" s="61"/>
      <c r="D79" s="62"/>
      <c r="E79" s="63"/>
      <c r="F79" s="64"/>
      <c r="G79" s="79"/>
      <c r="H79" s="118" t="str">
        <f t="shared" si="1"/>
        <v/>
      </c>
      <c r="I79" s="118"/>
      <c r="J79" s="118"/>
      <c r="K79" s="119"/>
      <c r="L79" s="119"/>
      <c r="M79" s="119"/>
      <c r="N79" s="119"/>
      <c r="P79" s="120"/>
      <c r="Q79" s="120"/>
    </row>
    <row r="80" spans="1:18" ht="15" customHeight="1" x14ac:dyDescent="0.25">
      <c r="A80" s="120"/>
      <c r="B80" s="140" t="s">
        <v>530</v>
      </c>
      <c r="C80" s="61"/>
      <c r="D80" s="62"/>
      <c r="E80" s="63"/>
      <c r="F80" s="64"/>
      <c r="G80" s="79"/>
      <c r="H80" s="118" t="str">
        <f t="shared" si="1"/>
        <v/>
      </c>
      <c r="I80" s="118"/>
      <c r="J80" s="118"/>
      <c r="K80" s="119"/>
      <c r="L80" s="119"/>
      <c r="M80" s="119"/>
      <c r="N80" s="119"/>
      <c r="O80" s="119"/>
      <c r="P80" s="26"/>
      <c r="Q80" s="120"/>
    </row>
    <row r="81" spans="1:17" ht="15" customHeight="1" x14ac:dyDescent="0.25">
      <c r="A81" s="120"/>
      <c r="B81" s="140" t="s">
        <v>531</v>
      </c>
      <c r="C81" s="61"/>
      <c r="D81" s="62"/>
      <c r="E81" s="63"/>
      <c r="F81" s="64"/>
      <c r="G81" s="79"/>
      <c r="H81" s="118" t="str">
        <f t="shared" si="1"/>
        <v/>
      </c>
      <c r="I81" s="118"/>
      <c r="J81" s="118"/>
      <c r="K81" s="119"/>
      <c r="L81" s="119"/>
      <c r="M81" s="119"/>
      <c r="N81" s="119"/>
      <c r="O81" s="119"/>
      <c r="P81" s="26"/>
      <c r="Q81" s="120"/>
    </row>
    <row r="82" spans="1:17" ht="15" customHeight="1" x14ac:dyDescent="0.25">
      <c r="A82" s="120"/>
      <c r="B82" s="140" t="s">
        <v>532</v>
      </c>
      <c r="C82" s="61"/>
      <c r="D82" s="62"/>
      <c r="E82" s="63"/>
      <c r="F82" s="64"/>
      <c r="G82" s="79"/>
      <c r="H82" s="118" t="str">
        <f t="shared" si="1"/>
        <v/>
      </c>
      <c r="I82" s="118"/>
      <c r="J82" s="118"/>
      <c r="K82" s="119"/>
      <c r="L82" s="119"/>
      <c r="M82" s="119"/>
      <c r="N82" s="119"/>
      <c r="O82" s="119"/>
      <c r="P82" s="26"/>
      <c r="Q82" s="120"/>
    </row>
    <row r="83" spans="1:17" ht="15" customHeight="1" x14ac:dyDescent="0.25">
      <c r="A83" s="120"/>
      <c r="B83" s="140" t="s">
        <v>533</v>
      </c>
      <c r="C83" s="61"/>
      <c r="D83" s="62"/>
      <c r="E83" s="63"/>
      <c r="F83" s="64"/>
      <c r="G83" s="79"/>
      <c r="H83" s="118" t="str">
        <f t="shared" si="1"/>
        <v/>
      </c>
      <c r="I83" s="118"/>
      <c r="J83" s="118"/>
      <c r="K83" s="119"/>
      <c r="L83" s="119"/>
      <c r="M83" s="119"/>
      <c r="N83" s="119"/>
      <c r="O83" s="119"/>
      <c r="P83" s="26"/>
      <c r="Q83" s="120"/>
    </row>
    <row r="84" spans="1:17" ht="15" customHeight="1" x14ac:dyDescent="0.25">
      <c r="A84" s="120"/>
      <c r="B84" s="140" t="s">
        <v>534</v>
      </c>
      <c r="C84" s="61"/>
      <c r="D84" s="62"/>
      <c r="E84" s="63"/>
      <c r="F84" s="64"/>
      <c r="G84" s="79"/>
      <c r="H84" s="118" t="str">
        <f t="shared" si="1"/>
        <v/>
      </c>
      <c r="I84" s="118"/>
      <c r="J84" s="118"/>
      <c r="K84" s="119"/>
      <c r="L84" s="119"/>
      <c r="M84" s="119"/>
      <c r="N84" s="119"/>
      <c r="O84" s="119"/>
      <c r="P84" s="26"/>
      <c r="Q84" s="120"/>
    </row>
    <row r="85" spans="1:17" ht="15" customHeight="1" x14ac:dyDescent="0.25">
      <c r="A85" s="120"/>
      <c r="B85" s="140" t="s">
        <v>535</v>
      </c>
      <c r="C85" s="61"/>
      <c r="D85" s="62"/>
      <c r="E85" s="63"/>
      <c r="F85" s="64"/>
      <c r="G85" s="79"/>
      <c r="H85" s="118" t="str">
        <f t="shared" si="1"/>
        <v/>
      </c>
      <c r="I85" s="118"/>
      <c r="J85" s="118"/>
      <c r="K85" s="119"/>
      <c r="L85" s="119"/>
      <c r="M85" s="119"/>
      <c r="N85" s="119"/>
      <c r="O85" s="119"/>
      <c r="P85" s="26"/>
      <c r="Q85" s="120"/>
    </row>
    <row r="86" spans="1:17" ht="15" customHeight="1" x14ac:dyDescent="0.25">
      <c r="A86" s="120"/>
      <c r="B86" s="140" t="s">
        <v>536</v>
      </c>
      <c r="C86" s="61"/>
      <c r="D86" s="62"/>
      <c r="E86" s="63"/>
      <c r="F86" s="64"/>
      <c r="G86" s="79"/>
      <c r="H86" s="118" t="str">
        <f t="shared" si="1"/>
        <v/>
      </c>
      <c r="I86" s="118"/>
      <c r="J86" s="118"/>
      <c r="K86" s="119"/>
      <c r="L86" s="119"/>
      <c r="M86" s="119"/>
      <c r="N86" s="119"/>
      <c r="O86" s="119"/>
      <c r="P86" s="26"/>
      <c r="Q86" s="120"/>
    </row>
    <row r="87" spans="1:17" ht="15" customHeight="1" x14ac:dyDescent="0.25">
      <c r="A87" s="120"/>
      <c r="B87" s="140" t="s">
        <v>537</v>
      </c>
      <c r="C87" s="61"/>
      <c r="D87" s="62"/>
      <c r="E87" s="63"/>
      <c r="F87" s="64"/>
      <c r="G87" s="79"/>
      <c r="H87" s="118" t="str">
        <f t="shared" si="1"/>
        <v/>
      </c>
      <c r="I87" s="118"/>
      <c r="J87" s="118"/>
      <c r="K87" s="119"/>
      <c r="L87" s="119"/>
      <c r="M87" s="119"/>
      <c r="N87" s="119"/>
      <c r="O87" s="119"/>
      <c r="P87" s="26"/>
      <c r="Q87" s="120"/>
    </row>
    <row r="88" spans="1:17" ht="15" customHeight="1" x14ac:dyDescent="0.25">
      <c r="A88" s="120"/>
      <c r="B88" s="140" t="s">
        <v>538</v>
      </c>
      <c r="C88" s="61"/>
      <c r="D88" s="62"/>
      <c r="E88" s="63"/>
      <c r="F88" s="64"/>
      <c r="G88" s="79"/>
      <c r="H88" s="118" t="str">
        <f t="shared" si="1"/>
        <v/>
      </c>
      <c r="I88" s="118"/>
      <c r="J88" s="118"/>
      <c r="K88" s="119"/>
      <c r="L88" s="119"/>
      <c r="M88" s="119"/>
      <c r="N88" s="119"/>
      <c r="O88" s="119"/>
      <c r="P88" s="26"/>
      <c r="Q88" s="120"/>
    </row>
    <row r="89" spans="1:17" ht="15" customHeight="1" x14ac:dyDescent="0.25">
      <c r="A89" s="120"/>
      <c r="B89" s="140" t="s">
        <v>539</v>
      </c>
      <c r="C89" s="61"/>
      <c r="D89" s="62"/>
      <c r="E89" s="63"/>
      <c r="F89" s="64"/>
      <c r="G89" s="79"/>
      <c r="H89" s="118" t="str">
        <f t="shared" si="1"/>
        <v/>
      </c>
      <c r="I89" s="118"/>
      <c r="J89" s="118"/>
      <c r="K89" s="119"/>
      <c r="L89" s="119"/>
      <c r="M89" s="119"/>
      <c r="N89" s="119"/>
      <c r="O89" s="119"/>
      <c r="P89" s="26"/>
      <c r="Q89" s="120"/>
    </row>
    <row r="90" spans="1:17" ht="15" customHeight="1" x14ac:dyDescent="0.25">
      <c r="A90" s="120"/>
      <c r="B90" s="140" t="s">
        <v>540</v>
      </c>
      <c r="C90" s="61"/>
      <c r="D90" s="62"/>
      <c r="E90" s="63"/>
      <c r="F90" s="64"/>
      <c r="G90" s="79"/>
      <c r="H90" s="118" t="str">
        <f t="shared" si="1"/>
        <v/>
      </c>
      <c r="I90" s="118"/>
      <c r="J90" s="118"/>
      <c r="K90" s="119"/>
      <c r="L90" s="119"/>
      <c r="M90" s="119"/>
      <c r="N90" s="119"/>
      <c r="O90" s="119"/>
      <c r="P90" s="26"/>
      <c r="Q90" s="120"/>
    </row>
    <row r="91" spans="1:17" ht="15" customHeight="1" x14ac:dyDescent="0.25">
      <c r="A91" s="120"/>
      <c r="B91" s="140" t="s">
        <v>541</v>
      </c>
      <c r="C91" s="61"/>
      <c r="D91" s="62"/>
      <c r="E91" s="63"/>
      <c r="F91" s="64"/>
      <c r="G91" s="79"/>
      <c r="H91" s="118" t="str">
        <f t="shared" si="1"/>
        <v/>
      </c>
      <c r="I91" s="118"/>
      <c r="J91" s="118"/>
      <c r="K91" s="119"/>
      <c r="L91" s="119"/>
      <c r="M91" s="119"/>
      <c r="N91" s="119"/>
      <c r="O91" s="119"/>
      <c r="P91" s="26"/>
      <c r="Q91" s="120"/>
    </row>
    <row r="92" spans="1:17" ht="15" customHeight="1" x14ac:dyDescent="0.25">
      <c r="A92" s="120"/>
      <c r="B92" s="140" t="s">
        <v>542</v>
      </c>
      <c r="C92" s="61"/>
      <c r="D92" s="62"/>
      <c r="E92" s="63"/>
      <c r="F92" s="64"/>
      <c r="G92" s="79"/>
      <c r="H92" s="118" t="str">
        <f t="shared" si="1"/>
        <v/>
      </c>
      <c r="I92" s="118"/>
      <c r="J92" s="118"/>
      <c r="K92" s="119"/>
      <c r="L92" s="119"/>
      <c r="M92" s="119"/>
      <c r="N92" s="119"/>
      <c r="O92" s="119"/>
      <c r="P92" s="26"/>
      <c r="Q92" s="120"/>
    </row>
    <row r="93" spans="1:17" ht="15" customHeight="1" x14ac:dyDescent="0.25">
      <c r="A93" s="120"/>
      <c r="B93" s="140" t="s">
        <v>543</v>
      </c>
      <c r="C93" s="61"/>
      <c r="D93" s="62"/>
      <c r="E93" s="63"/>
      <c r="F93" s="64"/>
      <c r="G93" s="79"/>
      <c r="H93" s="118" t="str">
        <f t="shared" si="1"/>
        <v/>
      </c>
      <c r="I93" s="118"/>
      <c r="J93" s="118"/>
      <c r="K93" s="119"/>
      <c r="L93" s="119"/>
      <c r="M93" s="119"/>
      <c r="N93" s="119"/>
      <c r="O93" s="119"/>
      <c r="P93" s="26"/>
      <c r="Q93" s="120"/>
    </row>
    <row r="94" spans="1:17" ht="15" customHeight="1" x14ac:dyDescent="0.25">
      <c r="A94" s="120"/>
      <c r="B94" s="140" t="s">
        <v>544</v>
      </c>
      <c r="C94" s="61"/>
      <c r="D94" s="62"/>
      <c r="E94" s="63"/>
      <c r="F94" s="64"/>
      <c r="G94" s="79"/>
      <c r="H94" s="118" t="str">
        <f t="shared" si="1"/>
        <v/>
      </c>
      <c r="I94" s="118"/>
      <c r="J94" s="118"/>
      <c r="K94" s="119"/>
      <c r="L94" s="119"/>
      <c r="M94" s="119"/>
      <c r="N94" s="119"/>
      <c r="O94" s="119"/>
      <c r="P94" s="26"/>
      <c r="Q94" s="120"/>
    </row>
    <row r="95" spans="1:17" ht="15" customHeight="1" x14ac:dyDescent="0.25">
      <c r="A95" s="120"/>
      <c r="B95" s="140" t="s">
        <v>545</v>
      </c>
      <c r="C95" s="61"/>
      <c r="D95" s="62"/>
      <c r="E95" s="63"/>
      <c r="F95" s="64"/>
      <c r="G95" s="79"/>
      <c r="H95" s="118" t="str">
        <f t="shared" si="1"/>
        <v/>
      </c>
      <c r="I95" s="118"/>
      <c r="J95" s="118"/>
      <c r="K95" s="119"/>
      <c r="L95" s="119"/>
      <c r="M95" s="119"/>
      <c r="N95" s="119"/>
      <c r="O95" s="119"/>
      <c r="P95" s="26"/>
      <c r="Q95" s="120"/>
    </row>
    <row r="96" spans="1:17" ht="15" customHeight="1" x14ac:dyDescent="0.25">
      <c r="A96" s="120"/>
      <c r="B96" s="140" t="s">
        <v>546</v>
      </c>
      <c r="C96" s="61"/>
      <c r="D96" s="62"/>
      <c r="E96" s="63"/>
      <c r="F96" s="64"/>
      <c r="G96" s="79"/>
      <c r="H96" s="118" t="str">
        <f t="shared" si="1"/>
        <v/>
      </c>
      <c r="I96" s="118"/>
      <c r="J96" s="118"/>
      <c r="K96" s="119"/>
      <c r="L96" s="119"/>
      <c r="M96" s="119"/>
      <c r="N96" s="119"/>
      <c r="O96" s="119"/>
      <c r="P96" s="26"/>
      <c r="Q96" s="120"/>
    </row>
    <row r="97" spans="1:17" ht="15" customHeight="1" x14ac:dyDescent="0.25">
      <c r="A97" s="120"/>
      <c r="B97" s="140" t="s">
        <v>547</v>
      </c>
      <c r="C97" s="61"/>
      <c r="D97" s="62"/>
      <c r="E97" s="63"/>
      <c r="F97" s="64"/>
      <c r="G97" s="79"/>
      <c r="H97" s="118" t="str">
        <f t="shared" si="1"/>
        <v/>
      </c>
      <c r="I97" s="118"/>
      <c r="J97" s="118"/>
      <c r="K97" s="119"/>
      <c r="L97" s="119"/>
      <c r="M97" s="119"/>
      <c r="N97" s="119"/>
      <c r="O97" s="119"/>
      <c r="P97" s="26"/>
      <c r="Q97" s="120"/>
    </row>
    <row r="98" spans="1:17" ht="15" customHeight="1" x14ac:dyDescent="0.25">
      <c r="A98" s="120"/>
      <c r="B98" s="140" t="s">
        <v>548</v>
      </c>
      <c r="C98" s="61"/>
      <c r="D98" s="62"/>
      <c r="E98" s="63"/>
      <c r="F98" s="64"/>
      <c r="G98" s="79"/>
      <c r="H98" s="118" t="str">
        <f t="shared" si="1"/>
        <v/>
      </c>
      <c r="I98" s="118"/>
      <c r="J98" s="118"/>
      <c r="K98" s="119"/>
      <c r="L98" s="119"/>
      <c r="M98" s="119"/>
      <c r="N98" s="119"/>
      <c r="O98" s="119"/>
      <c r="P98" s="26"/>
      <c r="Q98" s="120"/>
    </row>
    <row r="99" spans="1:17" ht="15" customHeight="1" x14ac:dyDescent="0.25">
      <c r="A99" s="120"/>
      <c r="B99" s="140" t="s">
        <v>549</v>
      </c>
      <c r="C99" s="61"/>
      <c r="D99" s="62"/>
      <c r="E99" s="63"/>
      <c r="F99" s="64"/>
      <c r="G99" s="79"/>
      <c r="H99" s="118" t="str">
        <f t="shared" si="1"/>
        <v/>
      </c>
      <c r="I99" s="118"/>
      <c r="J99" s="118"/>
      <c r="K99" s="119"/>
      <c r="L99" s="119"/>
      <c r="M99" s="119"/>
      <c r="N99" s="119"/>
      <c r="O99" s="119"/>
      <c r="P99" s="26"/>
      <c r="Q99" s="120"/>
    </row>
    <row r="100" spans="1:17" ht="15" customHeight="1" x14ac:dyDescent="0.25">
      <c r="A100" s="120"/>
      <c r="B100" s="140" t="s">
        <v>550</v>
      </c>
      <c r="C100" s="61"/>
      <c r="D100" s="62"/>
      <c r="E100" s="63"/>
      <c r="F100" s="64"/>
      <c r="G100" s="79"/>
      <c r="H100" s="118" t="str">
        <f t="shared" si="1"/>
        <v/>
      </c>
      <c r="I100" s="118"/>
      <c r="J100" s="118"/>
      <c r="K100" s="119"/>
      <c r="L100" s="119"/>
      <c r="M100" s="119"/>
      <c r="N100" s="119"/>
      <c r="O100" s="119"/>
      <c r="P100" s="26"/>
      <c r="Q100" s="120"/>
    </row>
    <row r="101" spans="1:17" ht="15" customHeight="1" x14ac:dyDescent="0.25">
      <c r="A101" s="120"/>
      <c r="B101" s="140" t="s">
        <v>551</v>
      </c>
      <c r="C101" s="61"/>
      <c r="D101" s="62"/>
      <c r="E101" s="63"/>
      <c r="F101" s="64"/>
      <c r="G101" s="79"/>
      <c r="H101" s="118" t="str">
        <f t="shared" si="1"/>
        <v/>
      </c>
      <c r="I101" s="118"/>
      <c r="J101" s="118"/>
      <c r="K101" s="119"/>
      <c r="L101" s="119"/>
      <c r="M101" s="119"/>
      <c r="N101" s="119"/>
      <c r="O101" s="119"/>
      <c r="P101" s="26"/>
      <c r="Q101" s="120"/>
    </row>
    <row r="102" spans="1:17" ht="15" customHeight="1" x14ac:dyDescent="0.25">
      <c r="A102" s="120"/>
      <c r="B102" s="140" t="s">
        <v>552</v>
      </c>
      <c r="C102" s="61"/>
      <c r="D102" s="62"/>
      <c r="E102" s="63"/>
      <c r="F102" s="64"/>
      <c r="G102" s="79"/>
      <c r="H102" s="118" t="str">
        <f t="shared" si="1"/>
        <v/>
      </c>
      <c r="I102" s="118"/>
      <c r="J102" s="118"/>
      <c r="K102" s="119"/>
      <c r="L102" s="119"/>
      <c r="M102" s="119"/>
      <c r="N102" s="119"/>
      <c r="O102" s="119"/>
      <c r="P102" s="26"/>
      <c r="Q102" s="120"/>
    </row>
    <row r="103" spans="1:17" ht="15" customHeight="1" x14ac:dyDescent="0.25">
      <c r="A103" s="120"/>
      <c r="B103" s="140" t="s">
        <v>553</v>
      </c>
      <c r="C103" s="61"/>
      <c r="D103" s="62"/>
      <c r="E103" s="63"/>
      <c r="F103" s="64"/>
      <c r="G103" s="79"/>
      <c r="H103" s="118" t="str">
        <f t="shared" si="1"/>
        <v/>
      </c>
      <c r="I103" s="118"/>
      <c r="J103" s="118"/>
      <c r="K103" s="119"/>
      <c r="L103" s="119"/>
      <c r="M103" s="119"/>
      <c r="N103" s="119"/>
      <c r="O103" s="119"/>
      <c r="P103" s="26"/>
      <c r="Q103" s="120"/>
    </row>
    <row r="104" spans="1:17" ht="15" customHeight="1" x14ac:dyDescent="0.25">
      <c r="A104" s="120"/>
      <c r="B104" s="140" t="s">
        <v>554</v>
      </c>
      <c r="C104" s="61"/>
      <c r="D104" s="62"/>
      <c r="E104" s="63"/>
      <c r="F104" s="64"/>
      <c r="G104" s="79"/>
      <c r="H104" s="118" t="str">
        <f t="shared" si="1"/>
        <v/>
      </c>
      <c r="I104" s="118"/>
      <c r="J104" s="118"/>
      <c r="K104" s="119"/>
      <c r="L104" s="119"/>
      <c r="M104" s="119"/>
      <c r="N104" s="119"/>
      <c r="O104" s="119"/>
      <c r="P104" s="26"/>
      <c r="Q104" s="120"/>
    </row>
    <row r="105" spans="1:17" ht="15" customHeight="1" x14ac:dyDescent="0.25">
      <c r="A105" s="120"/>
      <c r="B105" s="140" t="s">
        <v>555</v>
      </c>
      <c r="C105" s="61"/>
      <c r="D105" s="62"/>
      <c r="E105" s="63"/>
      <c r="F105" s="64"/>
      <c r="G105" s="79"/>
      <c r="H105" s="118" t="str">
        <f t="shared" si="1"/>
        <v/>
      </c>
      <c r="I105" s="118"/>
      <c r="J105" s="118"/>
      <c r="K105" s="119"/>
      <c r="L105" s="119"/>
      <c r="M105" s="119"/>
      <c r="N105" s="119"/>
      <c r="O105" s="119"/>
      <c r="P105" s="26"/>
      <c r="Q105" s="120"/>
    </row>
    <row r="106" spans="1:17" ht="15" customHeight="1" x14ac:dyDescent="0.25">
      <c r="A106" s="120"/>
      <c r="B106" s="140" t="s">
        <v>556</v>
      </c>
      <c r="C106" s="61"/>
      <c r="D106" s="62"/>
      <c r="E106" s="63"/>
      <c r="F106" s="64"/>
      <c r="G106" s="79"/>
      <c r="H106" s="118" t="str">
        <f t="shared" si="1"/>
        <v/>
      </c>
      <c r="I106" s="118"/>
      <c r="J106" s="118"/>
      <c r="K106" s="119"/>
      <c r="L106" s="119"/>
      <c r="M106" s="119"/>
      <c r="N106" s="119"/>
      <c r="O106" s="119"/>
      <c r="P106" s="26"/>
      <c r="Q106" s="120"/>
    </row>
    <row r="107" spans="1:17" ht="15" customHeight="1" x14ac:dyDescent="0.25">
      <c r="A107" s="120"/>
      <c r="B107" s="140" t="s">
        <v>557</v>
      </c>
      <c r="C107" s="61"/>
      <c r="D107" s="62"/>
      <c r="E107" s="63"/>
      <c r="F107" s="64"/>
      <c r="G107" s="79"/>
      <c r="H107" s="118" t="str">
        <f t="shared" si="1"/>
        <v/>
      </c>
      <c r="I107" s="118"/>
      <c r="J107" s="118"/>
      <c r="K107" s="119"/>
      <c r="L107" s="119"/>
      <c r="M107" s="119"/>
      <c r="N107" s="119"/>
      <c r="O107" s="119"/>
      <c r="P107" s="26"/>
      <c r="Q107" s="120"/>
    </row>
    <row r="108" spans="1:17" ht="15" customHeight="1" x14ac:dyDescent="0.25">
      <c r="A108" s="120"/>
      <c r="B108" s="140" t="s">
        <v>558</v>
      </c>
      <c r="C108" s="61"/>
      <c r="D108" s="62"/>
      <c r="E108" s="63"/>
      <c r="F108" s="64"/>
      <c r="G108" s="79"/>
      <c r="H108" s="118" t="str">
        <f t="shared" si="1"/>
        <v/>
      </c>
      <c r="I108" s="118"/>
      <c r="J108" s="118"/>
      <c r="K108" s="119"/>
      <c r="L108" s="119"/>
      <c r="M108" s="119"/>
      <c r="N108" s="119"/>
      <c r="O108" s="119"/>
      <c r="P108" s="26"/>
      <c r="Q108" s="120"/>
    </row>
    <row r="109" spans="1:17" ht="15" customHeight="1" x14ac:dyDescent="0.25">
      <c r="A109" s="120"/>
      <c r="B109" s="140" t="s">
        <v>559</v>
      </c>
      <c r="C109" s="61"/>
      <c r="D109" s="62"/>
      <c r="E109" s="63"/>
      <c r="F109" s="64"/>
      <c r="G109" s="79"/>
      <c r="H109" s="118" t="str">
        <f t="shared" si="1"/>
        <v/>
      </c>
      <c r="I109" s="118"/>
      <c r="J109" s="118"/>
      <c r="K109" s="119"/>
      <c r="L109" s="119"/>
      <c r="M109" s="119"/>
      <c r="N109" s="119"/>
      <c r="O109" s="119"/>
      <c r="P109" s="26"/>
      <c r="Q109" s="120"/>
    </row>
    <row r="110" spans="1:17" x14ac:dyDescent="0.25">
      <c r="A110" s="120"/>
      <c r="B110" s="120"/>
      <c r="C110" s="120"/>
      <c r="E110" s="126"/>
      <c r="H110" s="161"/>
      <c r="I110" s="128"/>
      <c r="J110" s="125"/>
      <c r="K110" s="125"/>
      <c r="L110" s="125"/>
      <c r="M110" s="125"/>
      <c r="N110" s="125"/>
      <c r="P110" s="120"/>
      <c r="Q110" s="120"/>
    </row>
  </sheetData>
  <sheetProtection algorithmName="SHA-512" hashValue="ooczr2RVdMrmldFoRT3vfSouNIr7Y6OKj/1e+GWAbSBB199agWVwykWqKAshAu0xvI5ki4JPuDEBF19D1nJtKw==" saltValue="pYVT4u4vUTxi8B6yDN39oA==" spinCount="100000" sheet="1"/>
  <conditionalFormatting sqref="B10:E109">
    <cfRule type="expression" dxfId="45" priority="1">
      <formula>MOD(ROW(),2)=0</formula>
    </cfRule>
  </conditionalFormatting>
  <conditionalFormatting sqref="F10:F109">
    <cfRule type="top10" dxfId="43" priority="3" bottom="1" rank="1"/>
    <cfRule type="top10" dxfId="42" priority="4" rank="1"/>
  </conditionalFormatting>
  <conditionalFormatting sqref="F10:G109">
    <cfRule type="expression" dxfId="41" priority="10">
      <formula>MOD(ROW(),2)=0</formula>
    </cfRule>
  </conditionalFormatting>
  <dataValidations count="1">
    <dataValidation type="date" operator="greaterThan" allowBlank="1" showInputMessage="1" showErrorMessage="1" errorTitle="Invalid format" error="must be dd/mm/yy format!" sqref="F10:F109" xr:uid="{8BF4CB85-3DEA-4B5F-98D9-EFD06CB7B7C0}">
      <formula1>1</formula1>
    </dataValidation>
  </dataValidations>
  <hyperlinks>
    <hyperlink ref="D8" r:id="rId1" xr:uid="{6CEF90DA-B624-4B15-981F-E03EC85F9642}"/>
  </hyperlinks>
  <pageMargins left="0.31496062992125984" right="0.31496062992125984" top="0.35433070866141736" bottom="0.35433070866141736" header="0.31496062992125984" footer="0.31496062992125984"/>
  <pageSetup paperSize="9" scale="61" fitToHeight="0" orientation="landscape" r:id="rId2"/>
  <extLst>
    <ext xmlns:x14="http://schemas.microsoft.com/office/spreadsheetml/2009/9/main" uri="{78C0D931-6437-407d-A8EE-F0AAD7539E65}">
      <x14:conditionalFormattings>
        <x14:conditionalFormatting xmlns:xm="http://schemas.microsoft.com/office/excel/2006/main">
          <x14:cfRule type="cellIs" priority="2" operator="notBetween" id="{6BCAB35D-C1F2-4E0F-BD7C-A77FA82C9C95}">
            <xm:f>'Claim Checklist'!$C$17</xm:f>
            <xm:f>'Claim Checklist'!$C$23</xm:f>
            <x14:dxf>
              <font>
                <color rgb="FF9C0006"/>
              </font>
            </x14:dxf>
          </x14:cfRule>
          <xm:sqref>F10:F109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5C020-4276-4B23-949F-83AC47D415AB}">
  <sheetPr>
    <tabColor theme="7" tint="0.79998168889431442"/>
    <pageSetUpPr fitToPage="1"/>
  </sheetPr>
  <dimension ref="A1:Q41"/>
  <sheetViews>
    <sheetView showGridLines="0" showRowColHeaders="0" zoomScaleNormal="100" workbookViewId="0">
      <selection activeCell="C10" sqref="C10"/>
    </sheetView>
  </sheetViews>
  <sheetFormatPr defaultColWidth="9.140625" defaultRowHeight="15" x14ac:dyDescent="0.25"/>
  <cols>
    <col min="1" max="1" width="1.7109375" style="35" customWidth="1"/>
    <col min="2" max="2" width="10.28515625" style="35" customWidth="1"/>
    <col min="3" max="3" width="28.5703125" style="35" customWidth="1"/>
    <col min="4" max="4" width="42.85546875" style="96" customWidth="1"/>
    <col min="5" max="5" width="15" style="96" customWidth="1"/>
    <col min="6" max="7" width="16.28515625" style="96" customWidth="1"/>
    <col min="8" max="8" width="16.140625" style="96" customWidth="1"/>
    <col min="9" max="9" width="15.140625" style="97" customWidth="1"/>
    <col min="10" max="10" width="16.7109375" style="96" customWidth="1"/>
    <col min="11" max="11" width="16.140625" style="96" customWidth="1"/>
    <col min="12" max="12" width="15.85546875" style="96" customWidth="1"/>
    <col min="13" max="13" width="16.140625" style="96" customWidth="1"/>
    <col min="14" max="14" width="14.42578125" style="96" customWidth="1"/>
    <col min="15" max="15" width="15.7109375" style="35" customWidth="1"/>
    <col min="16" max="16" width="2.7109375" style="26" customWidth="1"/>
    <col min="17" max="17" width="26.7109375" style="35" customWidth="1"/>
    <col min="18" max="18" width="29" style="35" customWidth="1"/>
    <col min="19" max="19" width="27.140625" style="35" customWidth="1"/>
    <col min="20" max="20" width="20.5703125" style="35" customWidth="1"/>
    <col min="21" max="21" width="17" style="35" customWidth="1"/>
    <col min="22" max="22" width="12.42578125" style="35" customWidth="1"/>
    <col min="23" max="23" width="10.7109375" style="35" customWidth="1"/>
    <col min="24" max="16384" width="9.140625" style="35"/>
  </cols>
  <sheetData>
    <row r="1" spans="1:17" ht="5.25" customHeight="1" x14ac:dyDescent="0.25"/>
    <row r="2" spans="1:17" s="26" customFormat="1" ht="28.5" customHeight="1" x14ac:dyDescent="0.25">
      <c r="B2" s="98" t="str">
        <f>hidden_lists!F12</f>
        <v>Refer to your Letter of Offer carefully before completing claim.  Incomplete claims (e.g. incomplete mandatory fields) will be returned.</v>
      </c>
      <c r="C2" s="98"/>
      <c r="D2" s="98"/>
      <c r="E2" s="98"/>
      <c r="F2" s="98"/>
      <c r="G2" s="98"/>
      <c r="H2" s="98"/>
      <c r="I2" s="99"/>
      <c r="J2" s="98"/>
      <c r="K2" s="98"/>
      <c r="L2" s="98"/>
      <c r="M2" s="98"/>
      <c r="N2" s="100"/>
      <c r="Q2" s="101"/>
    </row>
    <row r="3" spans="1:17" ht="27.75" customHeight="1" x14ac:dyDescent="0.25">
      <c r="A3" s="123"/>
      <c r="B3" s="230" t="str">
        <f>IF('Claim Checklist'!$C$3=hidden_lists!$A$1,hidden_lists!$F$7,'Claim Checklist'!$C$3)</f>
        <v>Select Grant Type on Payment Checklist tab!</v>
      </c>
      <c r="C3" s="230"/>
      <c r="D3" s="230"/>
      <c r="E3" s="232" t="s">
        <v>95</v>
      </c>
      <c r="F3" s="233" t="str">
        <f>IF('Claim Checklist'!$C$7&lt;&gt;"",'Claim Checklist'!$C$7,"")</f>
        <v/>
      </c>
      <c r="G3" s="232"/>
      <c r="H3" s="232"/>
      <c r="I3" s="232"/>
      <c r="J3" s="249" t="str">
        <f>IF('Claim Checklist'!$C$3&lt;&gt;hidden_lists!$A$8,"Patenting Costs","")</f>
        <v>Patenting Costs</v>
      </c>
      <c r="K3" s="155"/>
      <c r="L3" s="155"/>
      <c r="M3" s="129"/>
      <c r="N3" s="129"/>
      <c r="O3" s="123"/>
    </row>
    <row r="4" spans="1:17" x14ac:dyDescent="0.25">
      <c r="A4" s="141"/>
      <c r="B4" s="104" t="s">
        <v>560</v>
      </c>
      <c r="C4" s="147"/>
      <c r="D4" s="149"/>
      <c r="E4" s="157"/>
      <c r="F4" s="157"/>
      <c r="G4" s="157"/>
      <c r="H4" s="157"/>
      <c r="I4" s="157"/>
      <c r="J4" s="158"/>
      <c r="K4" s="157"/>
      <c r="L4" s="157"/>
      <c r="M4" s="157"/>
      <c r="N4" s="167"/>
      <c r="O4" s="141"/>
    </row>
    <row r="5" spans="1:17" x14ac:dyDescent="0.25">
      <c r="A5" s="141"/>
      <c r="B5" s="104" t="s">
        <v>561</v>
      </c>
      <c r="C5" s="147"/>
      <c r="D5" s="149"/>
      <c r="E5" s="141"/>
      <c r="F5" s="141"/>
      <c r="G5" s="141"/>
      <c r="I5" s="111" t="s">
        <v>107</v>
      </c>
      <c r="J5" s="112" t="str">
        <f>IF('Claim Checklist'!$C$19&lt;&gt;"",'Claim Checklist'!$C$19,"")</f>
        <v/>
      </c>
      <c r="K5" s="113" t="str">
        <f>'1. Salaries'!L7</f>
        <v>(automatically copied from Checklist)</v>
      </c>
      <c r="N5" s="167"/>
      <c r="O5" s="141"/>
    </row>
    <row r="6" spans="1:17" x14ac:dyDescent="0.25">
      <c r="A6" s="141"/>
      <c r="B6" s="104" t="s">
        <v>109</v>
      </c>
      <c r="C6" s="147"/>
      <c r="D6" s="149"/>
      <c r="E6" s="141"/>
      <c r="F6" s="141"/>
      <c r="G6" s="141"/>
      <c r="I6" s="111" t="s">
        <v>110</v>
      </c>
      <c r="J6" s="112" t="str">
        <f>IF('Claim Checklist'!$C$21&lt;&gt;"",'Claim Checklist'!$C$21,"")</f>
        <v/>
      </c>
      <c r="K6" s="113" t="str">
        <f>'1. Salaries'!L8</f>
        <v>(automatically copied from Checklist)</v>
      </c>
      <c r="N6" s="167"/>
      <c r="O6" s="141"/>
    </row>
    <row r="7" spans="1:17" x14ac:dyDescent="0.25">
      <c r="A7" s="141"/>
      <c r="B7" s="104"/>
      <c r="C7" s="212" t="s">
        <v>135</v>
      </c>
      <c r="D7" s="213" t="s">
        <v>136</v>
      </c>
      <c r="E7" s="141"/>
      <c r="F7" s="141"/>
      <c r="G7" s="141"/>
      <c r="H7" s="111"/>
      <c r="I7" s="116"/>
      <c r="J7" s="113"/>
      <c r="K7" s="157"/>
      <c r="L7" s="157"/>
      <c r="M7" s="157"/>
      <c r="N7" s="167"/>
      <c r="O7" s="141"/>
    </row>
    <row r="8" spans="1:17" x14ac:dyDescent="0.25">
      <c r="A8" s="141"/>
      <c r="B8" s="104"/>
      <c r="C8" s="147"/>
      <c r="D8" s="149"/>
      <c r="E8" s="141"/>
      <c r="F8" s="141"/>
      <c r="G8" s="141"/>
      <c r="H8" s="111"/>
      <c r="I8" s="200" t="s">
        <v>137</v>
      </c>
      <c r="J8" s="189">
        <f>SUM(J10:J40)</f>
        <v>0</v>
      </c>
      <c r="K8" s="157"/>
      <c r="L8" s="157"/>
      <c r="M8" s="157"/>
      <c r="N8" s="167"/>
      <c r="O8" s="141"/>
    </row>
    <row r="9" spans="1:17" ht="45" x14ac:dyDescent="0.25">
      <c r="A9" s="142"/>
      <c r="B9" s="246" t="s">
        <v>562</v>
      </c>
      <c r="C9" s="237" t="s">
        <v>456</v>
      </c>
      <c r="D9" s="247" t="s">
        <v>563</v>
      </c>
      <c r="E9" s="237" t="s">
        <v>564</v>
      </c>
      <c r="F9" s="237" t="s">
        <v>142</v>
      </c>
      <c r="G9" s="237" t="s">
        <v>143</v>
      </c>
      <c r="H9" s="237" t="s">
        <v>144</v>
      </c>
      <c r="I9" s="237" t="s">
        <v>565</v>
      </c>
      <c r="J9" s="238" t="s">
        <v>459</v>
      </c>
      <c r="K9" s="160"/>
      <c r="L9" s="160"/>
      <c r="M9" s="160"/>
      <c r="N9" s="26"/>
      <c r="O9" s="142"/>
      <c r="P9" s="142"/>
    </row>
    <row r="10" spans="1:17" x14ac:dyDescent="0.25">
      <c r="A10" s="120"/>
      <c r="B10" s="140" t="s">
        <v>566</v>
      </c>
      <c r="C10" s="61"/>
      <c r="D10" s="62"/>
      <c r="E10" s="63"/>
      <c r="F10" s="64"/>
      <c r="G10" s="67"/>
      <c r="H10" s="79"/>
      <c r="I10" s="188"/>
      <c r="J10" s="190">
        <f>(G10*H10)+I10</f>
        <v>0</v>
      </c>
      <c r="K10" s="118" t="str">
        <f>IF(AND($C10&lt;&gt;"",OR(LEN(TRIM($D10))=0,LEN(TRIM($E10))=0,LEN(TRIM($F10))=0,LEN(TRIM($G10))=0,LEN(TRIM($H10))=0)),"  Blank field(s) detected!","")</f>
        <v/>
      </c>
      <c r="L10" s="119"/>
      <c r="M10" s="119"/>
      <c r="N10" s="26"/>
      <c r="O10" s="120"/>
      <c r="P10" s="120"/>
    </row>
    <row r="11" spans="1:17" x14ac:dyDescent="0.25">
      <c r="A11" s="120"/>
      <c r="B11" s="140" t="s">
        <v>567</v>
      </c>
      <c r="C11" s="61"/>
      <c r="D11" s="62"/>
      <c r="E11" s="63"/>
      <c r="F11" s="64"/>
      <c r="G11" s="67"/>
      <c r="H11" s="79"/>
      <c r="I11" s="188"/>
      <c r="J11" s="190">
        <f t="shared" ref="J11:J40" si="0">(G11*H11)+I11</f>
        <v>0</v>
      </c>
      <c r="K11" s="118" t="str">
        <f t="shared" ref="K11:K40" si="1">IF(AND($C11&lt;&gt;"",OR(LEN(TRIM($D11))=0,LEN(TRIM($E11))=0,LEN(TRIM($F11))=0,LEN(TRIM($G11))=0,LEN(TRIM($H11))=0)),"  Blank field(s) detected!","")</f>
        <v/>
      </c>
      <c r="L11" s="119"/>
      <c r="M11" s="119"/>
      <c r="N11" s="26"/>
      <c r="O11" s="120"/>
      <c r="P11" s="120"/>
    </row>
    <row r="12" spans="1:17" x14ac:dyDescent="0.25">
      <c r="A12" s="120"/>
      <c r="B12" s="140" t="s">
        <v>568</v>
      </c>
      <c r="C12" s="61"/>
      <c r="D12" s="62"/>
      <c r="E12" s="63"/>
      <c r="F12" s="64"/>
      <c r="G12" s="67"/>
      <c r="H12" s="79"/>
      <c r="I12" s="188"/>
      <c r="J12" s="190">
        <f t="shared" si="0"/>
        <v>0</v>
      </c>
      <c r="K12" s="118" t="str">
        <f t="shared" si="1"/>
        <v/>
      </c>
      <c r="L12" s="119"/>
      <c r="M12" s="119"/>
      <c r="N12" s="26"/>
      <c r="O12" s="120"/>
      <c r="P12" s="120"/>
    </row>
    <row r="13" spans="1:17" x14ac:dyDescent="0.25">
      <c r="A13" s="120"/>
      <c r="B13" s="140" t="s">
        <v>569</v>
      </c>
      <c r="C13" s="61"/>
      <c r="D13" s="62"/>
      <c r="E13" s="63"/>
      <c r="F13" s="64"/>
      <c r="G13" s="67"/>
      <c r="H13" s="79"/>
      <c r="I13" s="188"/>
      <c r="J13" s="190">
        <f t="shared" si="0"/>
        <v>0</v>
      </c>
      <c r="K13" s="118" t="str">
        <f t="shared" si="1"/>
        <v/>
      </c>
      <c r="L13" s="119"/>
      <c r="M13" s="119"/>
      <c r="N13" s="26"/>
      <c r="O13" s="120"/>
      <c r="P13" s="120"/>
    </row>
    <row r="14" spans="1:17" x14ac:dyDescent="0.25">
      <c r="A14" s="120"/>
      <c r="B14" s="140" t="s">
        <v>570</v>
      </c>
      <c r="C14" s="61"/>
      <c r="D14" s="62"/>
      <c r="E14" s="63"/>
      <c r="F14" s="64"/>
      <c r="G14" s="67"/>
      <c r="H14" s="79"/>
      <c r="I14" s="188"/>
      <c r="J14" s="190">
        <f t="shared" si="0"/>
        <v>0</v>
      </c>
      <c r="K14" s="118" t="str">
        <f t="shared" si="1"/>
        <v/>
      </c>
      <c r="L14" s="119"/>
      <c r="M14" s="119"/>
      <c r="N14" s="26"/>
      <c r="O14" s="120"/>
      <c r="P14" s="120"/>
    </row>
    <row r="15" spans="1:17" x14ac:dyDescent="0.25">
      <c r="A15" s="120"/>
      <c r="B15" s="140" t="s">
        <v>571</v>
      </c>
      <c r="C15" s="61"/>
      <c r="D15" s="62"/>
      <c r="E15" s="63"/>
      <c r="F15" s="64"/>
      <c r="G15" s="67"/>
      <c r="H15" s="79"/>
      <c r="I15" s="188"/>
      <c r="J15" s="190">
        <f t="shared" si="0"/>
        <v>0</v>
      </c>
      <c r="K15" s="118" t="str">
        <f t="shared" si="1"/>
        <v/>
      </c>
      <c r="L15" s="119"/>
      <c r="M15" s="119"/>
      <c r="N15" s="26"/>
      <c r="O15" s="120"/>
      <c r="P15" s="120"/>
    </row>
    <row r="16" spans="1:17" x14ac:dyDescent="0.25">
      <c r="A16" s="120"/>
      <c r="B16" s="140" t="s">
        <v>572</v>
      </c>
      <c r="C16" s="61"/>
      <c r="D16" s="62"/>
      <c r="E16" s="63"/>
      <c r="F16" s="64"/>
      <c r="G16" s="67"/>
      <c r="H16" s="79"/>
      <c r="I16" s="188"/>
      <c r="J16" s="190">
        <f t="shared" si="0"/>
        <v>0</v>
      </c>
      <c r="K16" s="118" t="str">
        <f t="shared" si="1"/>
        <v/>
      </c>
      <c r="L16" s="119"/>
      <c r="M16" s="119"/>
      <c r="N16" s="26"/>
      <c r="O16" s="120"/>
      <c r="P16" s="120"/>
    </row>
    <row r="17" spans="1:16" x14ac:dyDescent="0.25">
      <c r="A17" s="120"/>
      <c r="B17" s="140" t="s">
        <v>573</v>
      </c>
      <c r="C17" s="61"/>
      <c r="D17" s="62"/>
      <c r="E17" s="63"/>
      <c r="F17" s="64"/>
      <c r="G17" s="67"/>
      <c r="H17" s="79"/>
      <c r="I17" s="188"/>
      <c r="J17" s="190">
        <f t="shared" si="0"/>
        <v>0</v>
      </c>
      <c r="K17" s="118" t="str">
        <f t="shared" si="1"/>
        <v/>
      </c>
      <c r="L17" s="119"/>
      <c r="M17" s="119"/>
      <c r="N17" s="26"/>
      <c r="O17" s="120"/>
      <c r="P17" s="120"/>
    </row>
    <row r="18" spans="1:16" x14ac:dyDescent="0.25">
      <c r="A18" s="120"/>
      <c r="B18" s="140" t="s">
        <v>574</v>
      </c>
      <c r="C18" s="61"/>
      <c r="D18" s="62"/>
      <c r="E18" s="63"/>
      <c r="F18" s="64"/>
      <c r="G18" s="67"/>
      <c r="H18" s="79"/>
      <c r="I18" s="188"/>
      <c r="J18" s="190">
        <f t="shared" si="0"/>
        <v>0</v>
      </c>
      <c r="K18" s="118" t="str">
        <f t="shared" si="1"/>
        <v/>
      </c>
      <c r="L18" s="119"/>
      <c r="M18" s="26"/>
      <c r="N18" s="120"/>
      <c r="O18" s="120"/>
      <c r="P18" s="120"/>
    </row>
    <row r="19" spans="1:16" x14ac:dyDescent="0.25">
      <c r="A19" s="120"/>
      <c r="B19" s="140" t="s">
        <v>575</v>
      </c>
      <c r="C19" s="61"/>
      <c r="D19" s="62"/>
      <c r="E19" s="63"/>
      <c r="F19" s="64"/>
      <c r="G19" s="67"/>
      <c r="H19" s="79"/>
      <c r="I19" s="188"/>
      <c r="J19" s="190">
        <f t="shared" si="0"/>
        <v>0</v>
      </c>
      <c r="K19" s="118" t="str">
        <f t="shared" si="1"/>
        <v/>
      </c>
      <c r="L19" s="119"/>
      <c r="M19" s="119"/>
      <c r="N19" s="26"/>
      <c r="O19" s="120"/>
      <c r="P19" s="120"/>
    </row>
    <row r="20" spans="1:16" x14ac:dyDescent="0.25">
      <c r="A20" s="120"/>
      <c r="B20" s="140" t="s">
        <v>576</v>
      </c>
      <c r="C20" s="61"/>
      <c r="D20" s="62"/>
      <c r="E20" s="63"/>
      <c r="F20" s="64"/>
      <c r="G20" s="67"/>
      <c r="H20" s="79"/>
      <c r="I20" s="188"/>
      <c r="J20" s="190">
        <f t="shared" si="0"/>
        <v>0</v>
      </c>
      <c r="K20" s="118" t="str">
        <f t="shared" si="1"/>
        <v/>
      </c>
      <c r="L20" s="119"/>
      <c r="M20" s="119"/>
      <c r="N20" s="26"/>
      <c r="O20" s="120"/>
      <c r="P20" s="120"/>
    </row>
    <row r="21" spans="1:16" x14ac:dyDescent="0.25">
      <c r="A21" s="120"/>
      <c r="B21" s="140" t="s">
        <v>577</v>
      </c>
      <c r="C21" s="61"/>
      <c r="D21" s="62"/>
      <c r="E21" s="63"/>
      <c r="F21" s="64"/>
      <c r="G21" s="67"/>
      <c r="H21" s="79"/>
      <c r="I21" s="188"/>
      <c r="J21" s="190">
        <f t="shared" si="0"/>
        <v>0</v>
      </c>
      <c r="K21" s="118" t="str">
        <f t="shared" si="1"/>
        <v/>
      </c>
      <c r="L21" s="119"/>
      <c r="M21" s="119"/>
      <c r="N21" s="26"/>
      <c r="O21" s="120"/>
      <c r="P21" s="120"/>
    </row>
    <row r="22" spans="1:16" x14ac:dyDescent="0.25">
      <c r="A22" s="120"/>
      <c r="B22" s="140" t="s">
        <v>578</v>
      </c>
      <c r="C22" s="61"/>
      <c r="D22" s="62"/>
      <c r="E22" s="63"/>
      <c r="F22" s="64"/>
      <c r="G22" s="67"/>
      <c r="H22" s="79"/>
      <c r="I22" s="188"/>
      <c r="J22" s="190">
        <f t="shared" si="0"/>
        <v>0</v>
      </c>
      <c r="K22" s="118" t="str">
        <f t="shared" si="1"/>
        <v/>
      </c>
      <c r="L22" s="119"/>
      <c r="M22" s="119"/>
      <c r="N22" s="26"/>
      <c r="O22" s="120"/>
      <c r="P22" s="120"/>
    </row>
    <row r="23" spans="1:16" x14ac:dyDescent="0.25">
      <c r="A23" s="120"/>
      <c r="B23" s="140" t="s">
        <v>579</v>
      </c>
      <c r="C23" s="61"/>
      <c r="D23" s="62"/>
      <c r="E23" s="63"/>
      <c r="F23" s="64"/>
      <c r="G23" s="67"/>
      <c r="H23" s="79"/>
      <c r="I23" s="188"/>
      <c r="J23" s="190">
        <f t="shared" si="0"/>
        <v>0</v>
      </c>
      <c r="K23" s="118" t="str">
        <f t="shared" si="1"/>
        <v/>
      </c>
      <c r="L23" s="119"/>
      <c r="M23" s="119"/>
      <c r="N23" s="26"/>
      <c r="O23" s="120"/>
      <c r="P23" s="120"/>
    </row>
    <row r="24" spans="1:16" x14ac:dyDescent="0.25">
      <c r="A24" s="120"/>
      <c r="B24" s="140" t="s">
        <v>580</v>
      </c>
      <c r="C24" s="61"/>
      <c r="D24" s="62"/>
      <c r="E24" s="63"/>
      <c r="F24" s="64"/>
      <c r="G24" s="67"/>
      <c r="H24" s="79"/>
      <c r="I24" s="188"/>
      <c r="J24" s="190">
        <f t="shared" si="0"/>
        <v>0</v>
      </c>
      <c r="K24" s="118" t="str">
        <f t="shared" si="1"/>
        <v/>
      </c>
      <c r="L24" s="119"/>
      <c r="M24" s="119"/>
      <c r="N24" s="26"/>
      <c r="O24" s="120"/>
      <c r="P24" s="120"/>
    </row>
    <row r="25" spans="1:16" x14ac:dyDescent="0.25">
      <c r="A25" s="120"/>
      <c r="B25" s="140" t="s">
        <v>581</v>
      </c>
      <c r="C25" s="61"/>
      <c r="D25" s="62"/>
      <c r="E25" s="63"/>
      <c r="F25" s="64"/>
      <c r="G25" s="67"/>
      <c r="H25" s="79"/>
      <c r="I25" s="188"/>
      <c r="J25" s="190">
        <f t="shared" si="0"/>
        <v>0</v>
      </c>
      <c r="K25" s="118" t="str">
        <f t="shared" si="1"/>
        <v/>
      </c>
      <c r="L25" s="119"/>
      <c r="M25" s="119"/>
      <c r="N25" s="26"/>
      <c r="O25" s="120"/>
      <c r="P25" s="120"/>
    </row>
    <row r="26" spans="1:16" x14ac:dyDescent="0.25">
      <c r="A26" s="120"/>
      <c r="B26" s="140" t="s">
        <v>582</v>
      </c>
      <c r="C26" s="61"/>
      <c r="D26" s="62"/>
      <c r="E26" s="63"/>
      <c r="F26" s="64"/>
      <c r="G26" s="67"/>
      <c r="H26" s="79"/>
      <c r="I26" s="188"/>
      <c r="J26" s="190">
        <f t="shared" si="0"/>
        <v>0</v>
      </c>
      <c r="K26" s="118" t="str">
        <f t="shared" si="1"/>
        <v/>
      </c>
      <c r="L26" s="119"/>
      <c r="M26" s="119"/>
      <c r="N26" s="26"/>
      <c r="O26" s="120"/>
      <c r="P26" s="120"/>
    </row>
    <row r="27" spans="1:16" x14ac:dyDescent="0.25">
      <c r="A27" s="120"/>
      <c r="B27" s="140" t="s">
        <v>583</v>
      </c>
      <c r="C27" s="61"/>
      <c r="D27" s="62"/>
      <c r="E27" s="63"/>
      <c r="F27" s="64"/>
      <c r="G27" s="67"/>
      <c r="H27" s="79"/>
      <c r="I27" s="188"/>
      <c r="J27" s="190">
        <f t="shared" si="0"/>
        <v>0</v>
      </c>
      <c r="K27" s="118" t="str">
        <f t="shared" si="1"/>
        <v/>
      </c>
      <c r="L27" s="119"/>
      <c r="M27" s="119"/>
      <c r="N27" s="26"/>
      <c r="O27" s="120"/>
      <c r="P27" s="120"/>
    </row>
    <row r="28" spans="1:16" x14ac:dyDescent="0.25">
      <c r="A28" s="120"/>
      <c r="B28" s="140" t="s">
        <v>584</v>
      </c>
      <c r="C28" s="61"/>
      <c r="D28" s="62"/>
      <c r="E28" s="63"/>
      <c r="F28" s="64"/>
      <c r="G28" s="67"/>
      <c r="H28" s="79"/>
      <c r="I28" s="188"/>
      <c r="J28" s="190">
        <f t="shared" si="0"/>
        <v>0</v>
      </c>
      <c r="K28" s="118" t="str">
        <f t="shared" si="1"/>
        <v/>
      </c>
      <c r="L28" s="119"/>
      <c r="M28" s="119"/>
      <c r="N28" s="26"/>
      <c r="O28" s="120"/>
      <c r="P28" s="120"/>
    </row>
    <row r="29" spans="1:16" x14ac:dyDescent="0.25">
      <c r="A29" s="120"/>
      <c r="B29" s="140" t="s">
        <v>585</v>
      </c>
      <c r="C29" s="61"/>
      <c r="D29" s="62"/>
      <c r="E29" s="63"/>
      <c r="F29" s="64"/>
      <c r="G29" s="67"/>
      <c r="H29" s="79"/>
      <c r="I29" s="188"/>
      <c r="J29" s="190">
        <f t="shared" si="0"/>
        <v>0</v>
      </c>
      <c r="K29" s="118" t="str">
        <f t="shared" si="1"/>
        <v/>
      </c>
      <c r="L29" s="119"/>
      <c r="M29" s="119"/>
      <c r="N29" s="26"/>
      <c r="O29" s="120"/>
      <c r="P29" s="120"/>
    </row>
    <row r="30" spans="1:16" x14ac:dyDescent="0.25">
      <c r="A30" s="120"/>
      <c r="B30" s="140" t="s">
        <v>586</v>
      </c>
      <c r="C30" s="61"/>
      <c r="D30" s="62"/>
      <c r="E30" s="63"/>
      <c r="F30" s="64"/>
      <c r="G30" s="67"/>
      <c r="H30" s="79"/>
      <c r="I30" s="188"/>
      <c r="J30" s="190">
        <f t="shared" si="0"/>
        <v>0</v>
      </c>
      <c r="K30" s="118" t="str">
        <f t="shared" si="1"/>
        <v/>
      </c>
      <c r="L30" s="119"/>
      <c r="M30" s="119"/>
      <c r="N30" s="26"/>
      <c r="O30" s="120"/>
      <c r="P30" s="120"/>
    </row>
    <row r="31" spans="1:16" x14ac:dyDescent="0.25">
      <c r="A31" s="120"/>
      <c r="B31" s="140" t="s">
        <v>587</v>
      </c>
      <c r="C31" s="61"/>
      <c r="D31" s="62"/>
      <c r="E31" s="63"/>
      <c r="F31" s="64"/>
      <c r="G31" s="67"/>
      <c r="H31" s="79"/>
      <c r="I31" s="188"/>
      <c r="J31" s="190">
        <f t="shared" si="0"/>
        <v>0</v>
      </c>
      <c r="K31" s="118" t="str">
        <f t="shared" si="1"/>
        <v/>
      </c>
      <c r="L31" s="119"/>
      <c r="M31" s="119"/>
      <c r="N31" s="26"/>
      <c r="O31" s="120"/>
      <c r="P31" s="120"/>
    </row>
    <row r="32" spans="1:16" x14ac:dyDescent="0.25">
      <c r="A32" s="120"/>
      <c r="B32" s="140" t="s">
        <v>588</v>
      </c>
      <c r="C32" s="61"/>
      <c r="D32" s="62"/>
      <c r="E32" s="63"/>
      <c r="F32" s="64"/>
      <c r="G32" s="67"/>
      <c r="H32" s="79"/>
      <c r="I32" s="188"/>
      <c r="J32" s="190">
        <f t="shared" si="0"/>
        <v>0</v>
      </c>
      <c r="K32" s="118" t="str">
        <f t="shared" si="1"/>
        <v/>
      </c>
      <c r="L32" s="119"/>
      <c r="M32" s="119"/>
      <c r="N32" s="26"/>
      <c r="O32" s="120"/>
      <c r="P32" s="120"/>
    </row>
    <row r="33" spans="1:16" x14ac:dyDescent="0.25">
      <c r="A33" s="120"/>
      <c r="B33" s="140" t="s">
        <v>589</v>
      </c>
      <c r="C33" s="61"/>
      <c r="D33" s="62"/>
      <c r="E33" s="63"/>
      <c r="F33" s="64"/>
      <c r="G33" s="67"/>
      <c r="H33" s="79"/>
      <c r="I33" s="188"/>
      <c r="J33" s="190">
        <f t="shared" si="0"/>
        <v>0</v>
      </c>
      <c r="K33" s="118" t="str">
        <f t="shared" si="1"/>
        <v/>
      </c>
      <c r="L33" s="119"/>
      <c r="M33" s="119"/>
      <c r="N33" s="26"/>
      <c r="O33" s="120"/>
      <c r="P33" s="120"/>
    </row>
    <row r="34" spans="1:16" x14ac:dyDescent="0.25">
      <c r="A34" s="120"/>
      <c r="B34" s="140" t="s">
        <v>590</v>
      </c>
      <c r="C34" s="61"/>
      <c r="D34" s="62"/>
      <c r="E34" s="63"/>
      <c r="F34" s="64"/>
      <c r="G34" s="67"/>
      <c r="H34" s="79"/>
      <c r="I34" s="188"/>
      <c r="J34" s="190">
        <f t="shared" si="0"/>
        <v>0</v>
      </c>
      <c r="K34" s="118" t="str">
        <f t="shared" si="1"/>
        <v/>
      </c>
      <c r="L34" s="119"/>
      <c r="M34" s="119"/>
      <c r="N34" s="26"/>
      <c r="O34" s="120"/>
      <c r="P34" s="120"/>
    </row>
    <row r="35" spans="1:16" x14ac:dyDescent="0.25">
      <c r="A35" s="120"/>
      <c r="B35" s="140" t="s">
        <v>591</v>
      </c>
      <c r="C35" s="61"/>
      <c r="D35" s="62"/>
      <c r="E35" s="63"/>
      <c r="F35" s="64"/>
      <c r="G35" s="67"/>
      <c r="H35" s="79"/>
      <c r="I35" s="188"/>
      <c r="J35" s="190">
        <f t="shared" si="0"/>
        <v>0</v>
      </c>
      <c r="K35" s="118" t="str">
        <f t="shared" si="1"/>
        <v/>
      </c>
      <c r="L35" s="119"/>
      <c r="M35" s="119"/>
      <c r="N35" s="26"/>
      <c r="O35" s="120"/>
      <c r="P35" s="120"/>
    </row>
    <row r="36" spans="1:16" x14ac:dyDescent="0.25">
      <c r="A36" s="120"/>
      <c r="B36" s="140" t="s">
        <v>592</v>
      </c>
      <c r="C36" s="61"/>
      <c r="D36" s="62"/>
      <c r="E36" s="63"/>
      <c r="F36" s="64"/>
      <c r="G36" s="67"/>
      <c r="H36" s="79"/>
      <c r="I36" s="188"/>
      <c r="J36" s="190">
        <f t="shared" si="0"/>
        <v>0</v>
      </c>
      <c r="K36" s="118" t="str">
        <f t="shared" si="1"/>
        <v/>
      </c>
      <c r="L36" s="119"/>
      <c r="M36" s="119"/>
      <c r="N36" s="26"/>
      <c r="O36" s="120"/>
      <c r="P36" s="120"/>
    </row>
    <row r="37" spans="1:16" x14ac:dyDescent="0.25">
      <c r="A37" s="120"/>
      <c r="B37" s="140" t="s">
        <v>593</v>
      </c>
      <c r="C37" s="61"/>
      <c r="D37" s="62"/>
      <c r="E37" s="63"/>
      <c r="F37" s="64"/>
      <c r="G37" s="67"/>
      <c r="H37" s="79"/>
      <c r="I37" s="188"/>
      <c r="J37" s="190">
        <f t="shared" si="0"/>
        <v>0</v>
      </c>
      <c r="K37" s="118" t="str">
        <f t="shared" si="1"/>
        <v/>
      </c>
      <c r="L37" s="119"/>
      <c r="M37" s="119"/>
      <c r="N37" s="26"/>
      <c r="O37" s="120"/>
      <c r="P37" s="120"/>
    </row>
    <row r="38" spans="1:16" x14ac:dyDescent="0.25">
      <c r="A38" s="120"/>
      <c r="B38" s="140" t="s">
        <v>594</v>
      </c>
      <c r="C38" s="61"/>
      <c r="D38" s="62"/>
      <c r="E38" s="63"/>
      <c r="F38" s="64"/>
      <c r="G38" s="67"/>
      <c r="H38" s="79"/>
      <c r="I38" s="188"/>
      <c r="J38" s="190">
        <f t="shared" si="0"/>
        <v>0</v>
      </c>
      <c r="K38" s="118" t="str">
        <f t="shared" si="1"/>
        <v/>
      </c>
      <c r="L38" s="119"/>
      <c r="M38" s="119"/>
      <c r="N38" s="26"/>
      <c r="O38" s="120"/>
      <c r="P38" s="120"/>
    </row>
    <row r="39" spans="1:16" x14ac:dyDescent="0.25">
      <c r="A39" s="120"/>
      <c r="B39" s="140" t="s">
        <v>595</v>
      </c>
      <c r="C39" s="61"/>
      <c r="D39" s="62"/>
      <c r="E39" s="63"/>
      <c r="F39" s="64"/>
      <c r="G39" s="67"/>
      <c r="H39" s="79"/>
      <c r="I39" s="188"/>
      <c r="J39" s="190">
        <f t="shared" si="0"/>
        <v>0</v>
      </c>
      <c r="K39" s="118" t="str">
        <f t="shared" si="1"/>
        <v/>
      </c>
      <c r="L39" s="119"/>
      <c r="M39" s="119"/>
      <c r="N39" s="26"/>
      <c r="O39" s="120"/>
      <c r="P39" s="120"/>
    </row>
    <row r="40" spans="1:16" x14ac:dyDescent="0.25">
      <c r="A40" s="120"/>
      <c r="B40" s="140" t="s">
        <v>596</v>
      </c>
      <c r="C40" s="61"/>
      <c r="D40" s="62"/>
      <c r="E40" s="63"/>
      <c r="F40" s="64"/>
      <c r="G40" s="67"/>
      <c r="H40" s="79"/>
      <c r="I40" s="188"/>
      <c r="J40" s="190">
        <f t="shared" si="0"/>
        <v>0</v>
      </c>
      <c r="K40" s="118" t="str">
        <f t="shared" si="1"/>
        <v/>
      </c>
      <c r="L40" s="119"/>
      <c r="M40" s="119"/>
      <c r="N40" s="26"/>
      <c r="O40" s="120"/>
      <c r="P40" s="120"/>
    </row>
    <row r="41" spans="1:16" x14ac:dyDescent="0.25">
      <c r="A41" s="120"/>
      <c r="B41" s="120"/>
      <c r="F41" s="143"/>
      <c r="G41" s="143"/>
      <c r="H41" s="143"/>
      <c r="I41" s="168"/>
      <c r="J41" s="125"/>
      <c r="K41" s="125"/>
      <c r="L41" s="125"/>
      <c r="M41" s="26"/>
      <c r="N41" s="120"/>
      <c r="O41" s="120"/>
      <c r="P41" s="120"/>
    </row>
  </sheetData>
  <sheetProtection algorithmName="SHA-512" hashValue="Dswa91eH3ie3Q0QrGkevabl41o93/io5E5rIjz68M2tQIRDS6CR8zv7mL69ZDsCMTP+eQBYFBA22AmFGUl+tMA==" saltValue="7M/dbG8RfN8rv9prKaIcxw==" spinCount="100000" sheet="1"/>
  <conditionalFormatting sqref="B10:F40">
    <cfRule type="expression" dxfId="40" priority="7">
      <formula>MOD(ROW(),2)=0</formula>
    </cfRule>
  </conditionalFormatting>
  <conditionalFormatting sqref="F10:F40">
    <cfRule type="top10" dxfId="38" priority="3" bottom="1" rank="1"/>
    <cfRule type="top10" dxfId="37" priority="4" rank="1"/>
  </conditionalFormatting>
  <conditionalFormatting sqref="G10:J40">
    <cfRule type="expression" dxfId="36" priority="1">
      <formula>MOD(ROW(),2)=0</formula>
    </cfRule>
  </conditionalFormatting>
  <dataValidations count="2">
    <dataValidation type="date" operator="greaterThan" allowBlank="1" showInputMessage="1" showErrorMessage="1" errorTitle="Invalid format" error="must be dd/mm/yy format!" sqref="F10:F40" xr:uid="{C35B64BF-C19D-4202-B71C-43DFAC6F5CB6}">
      <formula1>1</formula1>
    </dataValidation>
    <dataValidation type="decimal" allowBlank="1" showInputMessage="1" showErrorMessage="1" error="Consultancy daily rate is set at €900" sqref="H10:H40" xr:uid="{3DE7B50C-716F-4DF5-905C-1FC5EFA645B0}">
      <formula1>0</formula1>
      <formula2>900</formula2>
    </dataValidation>
  </dataValidations>
  <hyperlinks>
    <hyperlink ref="D7" r:id="rId1" xr:uid="{55F2E443-8ED7-4712-BDBC-32B8A8369F49}"/>
  </hyperlinks>
  <pageMargins left="0.31496062992125984" right="0.31496062992125984" top="0.35433070866141736" bottom="0.35433070866141736" header="0.31496062992125984" footer="0.31496062992125984"/>
  <pageSetup paperSize="9" scale="61" fitToHeight="0" orientation="landscape" r:id="rId2"/>
  <extLst>
    <ext xmlns:x14="http://schemas.microsoft.com/office/spreadsheetml/2009/9/main" uri="{78C0D931-6437-407d-A8EE-F0AAD7539E65}">
      <x14:conditionalFormattings>
        <x14:conditionalFormatting xmlns:xm="http://schemas.microsoft.com/office/excel/2006/main">
          <x14:cfRule type="cellIs" priority="2" operator="notBetween" id="{C6A1FBA7-2F32-492C-8A7E-13859C2559D3}">
            <xm:f>'Claim Checklist'!$C$17</xm:f>
            <xm:f>'Claim Checklist'!$C$23</xm:f>
            <x14:dxf>
              <font>
                <color rgb="FF9C0006"/>
              </font>
            </x14:dxf>
          </x14:cfRule>
          <xm:sqref>F10:F40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5FE13C96626144B8A97F791DB5E54D" ma:contentTypeVersion="10" ma:contentTypeDescription="Create a new document." ma:contentTypeScope="" ma:versionID="95741cfc2d2f6fc9f17684522d506cbe">
  <xsd:schema xmlns:xsd="http://www.w3.org/2001/XMLSchema" xmlns:xs="http://www.w3.org/2001/XMLSchema" xmlns:p="http://schemas.microsoft.com/office/2006/metadata/properties" xmlns:ns3="5b428750-196b-444d-9ac1-7a56173c6a87" targetNamespace="http://schemas.microsoft.com/office/2006/metadata/properties" ma:root="true" ma:fieldsID="237cb3730aa27c36e5af839b9cdbf56d" ns3:_="">
    <xsd:import namespace="5b428750-196b-444d-9ac1-7a56173c6a8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428750-196b-444d-9ac1-7a56173c6a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C33D09-6FFB-42FC-A39B-1A93BC69E4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428750-196b-444d-9ac1-7a56173c6a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3.xml><?xml version="1.0" encoding="utf-8"?>
<ds:datastoreItem xmlns:ds="http://schemas.openxmlformats.org/officeDocument/2006/customXml" ds:itemID="{CD4AA84E-0F7E-4224-9219-2D5620269A3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hidden_lists</vt:lpstr>
      <vt:lpstr>Instructions</vt:lpstr>
      <vt:lpstr>Claim Checklist</vt:lpstr>
      <vt:lpstr>1. Salaries</vt:lpstr>
      <vt:lpstr>2. Fees</vt:lpstr>
      <vt:lpstr>3. Contractual Research</vt:lpstr>
      <vt:lpstr>4. Clinical Trials</vt:lpstr>
      <vt:lpstr>5. Certification</vt:lpstr>
      <vt:lpstr>6. Patenting</vt:lpstr>
      <vt:lpstr>7. DTIF or DPI Capital</vt:lpstr>
      <vt:lpstr>8. Materials¦Equipment Rental</vt:lpstr>
      <vt:lpstr>9. Travel</vt:lpstr>
      <vt:lpstr>10. Defined Overheads</vt:lpstr>
      <vt:lpstr>Director's Statement </vt:lpstr>
      <vt:lpstr>'1. Salaries'!Print_Area</vt:lpstr>
      <vt:lpstr>'10. Defined Overheads'!Print_Area</vt:lpstr>
      <vt:lpstr>'2. Fees'!Print_Area</vt:lpstr>
      <vt:lpstr>'3. Contractual Research'!Print_Area</vt:lpstr>
      <vt:lpstr>'4. Clinical Trials'!Print_Area</vt:lpstr>
      <vt:lpstr>'5. Certification'!Print_Area</vt:lpstr>
      <vt:lpstr>'6. Patenting'!Print_Area</vt:lpstr>
      <vt:lpstr>'7. DTIF or DPI Capital'!Print_Area</vt:lpstr>
      <vt:lpstr>'8. Materials¦Equipment Rental'!Print_Area</vt:lpstr>
      <vt:lpstr>'9. Travel'!Print_Area</vt:lpstr>
      <vt:lpstr>'Claim Checklist'!Print_Area</vt:lpstr>
      <vt:lpstr>'Director''s Statement '!Print_Area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ARF Claim &amp; Director Statement</dc:title>
  <dc:subject/>
  <dc:creator>Shane</dc:creator>
  <cp:keywords/>
  <dc:description/>
  <cp:lastModifiedBy>Geoghegan, Marie</cp:lastModifiedBy>
  <cp:revision/>
  <cp:lastPrinted>2024-11-19T10:15:42Z</cp:lastPrinted>
  <dcterms:created xsi:type="dcterms:W3CDTF">2020-07-22T09:43:28Z</dcterms:created>
  <dcterms:modified xsi:type="dcterms:W3CDTF">2025-07-29T11:03:25Z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0x0101007C5FE13C96626144B8A97F791DB5E54D</vt:lpwstr>
  </property>
  <property fmtid="{D5CDD505-2E9C-101B-9397-08002B2CF9AE}" pid="3" name="_AdHocReviewCycleID">
    <vt:i4>-1605257792</vt:i4>
  </property>
  <property fmtid="{D5CDD505-2E9C-101B-9397-08002B2CF9AE}" pid="4" name="_NewReviewCycle">
    <vt:lpwstr/>
  </property>
  <property fmtid="{D5CDD505-2E9C-101B-9397-08002B2CF9AE}" pid="5" name="_EmailSubject">
    <vt:lpwstr>R&amp;D type grants (five of them)</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-30311020</vt:i4>
  </property>
</Properties>
</file>