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176_Grants_W\GPU CENTRAL\G.A.D. CLAIM FORMS\2021 updated forms\Accelerated Recovery Fund\"/>
    </mc:Choice>
  </mc:AlternateContent>
  <xr:revisionPtr revIDLastSave="0" documentId="8_{4BABEF7C-E340-4EAA-8715-CBE8CAE8409A}" xr6:coauthVersionLast="45" xr6:coauthVersionMax="45" xr10:uidLastSave="{00000000-0000-0000-0000-000000000000}"/>
  <bookViews>
    <workbookView xWindow="-108" yWindow="-108" windowWidth="23256" windowHeight="12576" tabRatio="917" xr2:uid="{3E3F74D4-159D-45DF-8BB2-40FA0F555969}"/>
  </bookViews>
  <sheets>
    <sheet name="Instructions" sheetId="22" r:id="rId1"/>
    <sheet name="Claim Summary" sheetId="28" r:id="rId2"/>
    <sheet name="Payment Checklist 2021" sheetId="25" r:id="rId3"/>
    <sheet name="Capital Claim" sheetId="14" r:id="rId4"/>
    <sheet name="Training Claim" sheetId="27" r:id="rId5"/>
    <sheet name="Implementation Claim" sheetId="26" r:id="rId6"/>
    <sheet name="Director Statement " sheetId="23" r:id="rId7"/>
    <sheet name="Progress Report" sheetId="30" r:id="rId8"/>
    <sheet name="Validation Checklist 2022" sheetId="29" r:id="rId9"/>
    <sheet name="Summary of Exp" sheetId="2" state="hidden" r:id="rId10"/>
  </sheets>
  <definedNames>
    <definedName name="_xlnm._FilterDatabase" localSheetId="4" hidden="1">'Training Claim'!#REF!</definedName>
    <definedName name="_Hlk51662228" localSheetId="7">'Progress Report'!#REF!</definedName>
    <definedName name="_Hlk55476101" localSheetId="2">'Payment Checklist 2021'!#REF!</definedName>
    <definedName name="_Hlk55476101" localSheetId="8">'Validation Checklist 2022'!#REF!</definedName>
    <definedName name="_xlnm.Print_Area" localSheetId="3">'Capital Claim'!$B$2:$J$65</definedName>
    <definedName name="_xlnm.Print_Area" localSheetId="6">'Director Statement '!$A$4:$F$42</definedName>
    <definedName name="_xlnm.Print_Area" localSheetId="5">'Implementation Claim'!$B$2:$N$270</definedName>
    <definedName name="_xlnm.Print_Area" localSheetId="0">Instructions!$B$1:$R$46</definedName>
    <definedName name="_xlnm.Print_Area" localSheetId="2">'Payment Checklist 2021'!$B$2:$F$50</definedName>
    <definedName name="_xlnm.Print_Area" localSheetId="7">'Progress Report'!$B$2:$F$255</definedName>
    <definedName name="_xlnm.Print_Area" localSheetId="9">'Summary of Exp'!$A$1:$K$33</definedName>
    <definedName name="_xlnm.Print_Area" localSheetId="4">'Training Claim'!$B$1:$BH$271</definedName>
    <definedName name="_xlnm.Print_Area" localSheetId="8">'Validation Checklist 2022'!$B$1:$F$37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23" l="1"/>
  <c r="G114" i="26" l="1"/>
  <c r="G21" i="28" s="1"/>
  <c r="H229" i="26"/>
  <c r="H269" i="26" l="1"/>
  <c r="J21" i="28" s="1"/>
  <c r="L122" i="26" l="1"/>
  <c r="L123" i="26"/>
  <c r="L124" i="26"/>
  <c r="L125" i="26"/>
  <c r="L126" i="26"/>
  <c r="L127" i="26"/>
  <c r="L128" i="26"/>
  <c r="L129" i="26"/>
  <c r="L130" i="26"/>
  <c r="L131" i="26"/>
  <c r="L132" i="26"/>
  <c r="L133" i="26"/>
  <c r="L134" i="26"/>
  <c r="L135" i="26"/>
  <c r="L136" i="26"/>
  <c r="L137" i="26"/>
  <c r="L138" i="26"/>
  <c r="L139" i="26"/>
  <c r="L140" i="26"/>
  <c r="M141" i="26"/>
  <c r="M142" i="26"/>
  <c r="M143" i="26"/>
  <c r="M144" i="26"/>
  <c r="M145" i="26"/>
  <c r="M146" i="26"/>
  <c r="M147" i="26"/>
  <c r="M148" i="26"/>
  <c r="M149" i="26"/>
  <c r="M150" i="26"/>
  <c r="M151" i="26"/>
  <c r="M152" i="26"/>
  <c r="M153" i="26"/>
  <c r="M154" i="26"/>
  <c r="M155" i="26"/>
  <c r="M156" i="26"/>
  <c r="M157" i="26"/>
  <c r="M158" i="26"/>
  <c r="M159" i="26"/>
  <c r="M160" i="26"/>
  <c r="M161" i="26"/>
  <c r="M162" i="26"/>
  <c r="M163" i="26"/>
  <c r="M164" i="26"/>
  <c r="M165" i="26"/>
  <c r="M166" i="26"/>
  <c r="M167" i="26"/>
  <c r="M168" i="26"/>
  <c r="M169" i="26"/>
  <c r="M170" i="26"/>
  <c r="L121" i="26"/>
  <c r="I121" i="26"/>
  <c r="I172" i="26" s="1"/>
  <c r="L172" i="26" l="1"/>
  <c r="H21" i="28" s="1"/>
  <c r="J8" i="26"/>
  <c r="J9" i="26"/>
  <c r="J10" i="26"/>
  <c r="J11" i="26"/>
  <c r="J12" i="26"/>
  <c r="J13" i="26"/>
  <c r="J14" i="26"/>
  <c r="J15" i="26"/>
  <c r="J16" i="26"/>
  <c r="J17" i="26"/>
  <c r="J18" i="26"/>
  <c r="J19" i="26"/>
  <c r="J20" i="26"/>
  <c r="J21" i="26"/>
  <c r="J22" i="26"/>
  <c r="J23" i="26"/>
  <c r="J24" i="26"/>
  <c r="J25" i="26"/>
  <c r="J26" i="26"/>
  <c r="J27" i="26"/>
  <c r="J28" i="26"/>
  <c r="J29" i="26"/>
  <c r="J30" i="26"/>
  <c r="J31" i="26"/>
  <c r="J32" i="26"/>
  <c r="J33" i="26"/>
  <c r="J34" i="26"/>
  <c r="J35" i="26"/>
  <c r="J36" i="26"/>
  <c r="J37" i="26"/>
  <c r="J38" i="26"/>
  <c r="J39" i="26"/>
  <c r="J40" i="26"/>
  <c r="J41" i="26"/>
  <c r="J42" i="26" l="1"/>
  <c r="J43" i="26"/>
  <c r="J44" i="26"/>
  <c r="J45" i="26"/>
  <c r="J46" i="26"/>
  <c r="J47" i="26"/>
  <c r="J48" i="26"/>
  <c r="J49" i="26"/>
  <c r="J50" i="26"/>
  <c r="J51" i="26"/>
  <c r="J52" i="26"/>
  <c r="J53" i="26"/>
  <c r="J54" i="26"/>
  <c r="J55" i="26"/>
  <c r="J56" i="26"/>
  <c r="J7" i="26"/>
  <c r="J57" i="26" l="1"/>
  <c r="J58" i="26" s="1"/>
  <c r="E10" i="23"/>
  <c r="D10" i="23"/>
  <c r="C10" i="23"/>
  <c r="E11" i="23" l="1"/>
  <c r="D11" i="23"/>
  <c r="C11" i="23"/>
  <c r="E9" i="23"/>
  <c r="D9" i="23"/>
  <c r="C9" i="23"/>
  <c r="C8" i="23"/>
  <c r="E53" i="27" l="1"/>
  <c r="E54" i="27"/>
  <c r="E55" i="27"/>
  <c r="E56" i="27"/>
  <c r="E57" i="27"/>
  <c r="E58" i="27"/>
  <c r="E59" i="27"/>
  <c r="E60" i="27"/>
  <c r="E61" i="27"/>
  <c r="E62" i="27"/>
  <c r="J24" i="28"/>
  <c r="P7" i="26" l="1"/>
  <c r="R7" i="26"/>
  <c r="S7" i="26"/>
  <c r="P8" i="26"/>
  <c r="R8" i="26"/>
  <c r="S8" i="26"/>
  <c r="P9" i="26"/>
  <c r="R9" i="26"/>
  <c r="S9" i="26"/>
  <c r="P10" i="26"/>
  <c r="R10" i="26"/>
  <c r="S10" i="26"/>
  <c r="P11" i="26"/>
  <c r="R11" i="26"/>
  <c r="S11" i="26"/>
  <c r="P12" i="26"/>
  <c r="R12" i="26"/>
  <c r="S12" i="26"/>
  <c r="P13" i="26"/>
  <c r="R13" i="26"/>
  <c r="S13" i="26"/>
  <c r="P14" i="26"/>
  <c r="R14" i="26"/>
  <c r="S14" i="26"/>
  <c r="P15" i="26"/>
  <c r="R15" i="26"/>
  <c r="S15" i="26"/>
  <c r="P16" i="26"/>
  <c r="R16" i="26"/>
  <c r="S16" i="26"/>
  <c r="P17" i="26"/>
  <c r="R17" i="26"/>
  <c r="S17" i="26"/>
  <c r="P18" i="26"/>
  <c r="R18" i="26"/>
  <c r="S18" i="26"/>
  <c r="P19" i="26"/>
  <c r="R19" i="26"/>
  <c r="S19" i="26"/>
  <c r="P20" i="26"/>
  <c r="R20" i="26"/>
  <c r="S20" i="26"/>
  <c r="P21" i="26"/>
  <c r="R21" i="26"/>
  <c r="S21" i="26"/>
  <c r="P22" i="26"/>
  <c r="R22" i="26"/>
  <c r="S22" i="26"/>
  <c r="P23" i="26"/>
  <c r="R23" i="26"/>
  <c r="S23" i="26"/>
  <c r="P24" i="26"/>
  <c r="R24" i="26"/>
  <c r="S24" i="26"/>
  <c r="P25" i="26"/>
  <c r="R25" i="26"/>
  <c r="S25" i="26"/>
  <c r="P26" i="26"/>
  <c r="R26" i="26"/>
  <c r="S26" i="26"/>
  <c r="P27" i="26"/>
  <c r="R27" i="26"/>
  <c r="S27" i="26"/>
  <c r="P28" i="26"/>
  <c r="R28" i="26"/>
  <c r="S28" i="26"/>
  <c r="P29" i="26"/>
  <c r="R29" i="26"/>
  <c r="S29" i="26"/>
  <c r="P30" i="26"/>
  <c r="R30" i="26"/>
  <c r="S30" i="26"/>
  <c r="P31" i="26"/>
  <c r="R31" i="26"/>
  <c r="S31" i="26"/>
  <c r="P32" i="26"/>
  <c r="R32" i="26"/>
  <c r="S32" i="26"/>
  <c r="P33" i="26"/>
  <c r="R33" i="26"/>
  <c r="S33" i="26"/>
  <c r="P34" i="26"/>
  <c r="R34" i="26"/>
  <c r="S34" i="26"/>
  <c r="P35" i="26"/>
  <c r="R35" i="26"/>
  <c r="S35" i="26"/>
  <c r="P36" i="26"/>
  <c r="R36" i="26"/>
  <c r="S36" i="26"/>
  <c r="P37" i="26"/>
  <c r="R37" i="26"/>
  <c r="S37" i="26"/>
  <c r="P38" i="26"/>
  <c r="R38" i="26"/>
  <c r="S38" i="26"/>
  <c r="P39" i="26"/>
  <c r="R39" i="26"/>
  <c r="S39" i="26"/>
  <c r="P40" i="26"/>
  <c r="R40" i="26"/>
  <c r="S40" i="26"/>
  <c r="P41" i="26"/>
  <c r="R41" i="26"/>
  <c r="S41" i="26"/>
  <c r="P42" i="26"/>
  <c r="R42" i="26"/>
  <c r="S42" i="26"/>
  <c r="P43" i="26"/>
  <c r="R43" i="26"/>
  <c r="S43" i="26"/>
  <c r="P44" i="26"/>
  <c r="R44" i="26"/>
  <c r="S44" i="26"/>
  <c r="P45" i="26"/>
  <c r="R45" i="26"/>
  <c r="S45" i="26"/>
  <c r="P46" i="26"/>
  <c r="R46" i="26"/>
  <c r="S46" i="26"/>
  <c r="P47" i="26"/>
  <c r="R47" i="26"/>
  <c r="S47" i="26"/>
  <c r="P48" i="26"/>
  <c r="R48" i="26"/>
  <c r="S48" i="26"/>
  <c r="P49" i="26"/>
  <c r="R49" i="26"/>
  <c r="S49" i="26"/>
  <c r="P50" i="26"/>
  <c r="R50" i="26"/>
  <c r="S50" i="26"/>
  <c r="P51" i="26"/>
  <c r="R51" i="26"/>
  <c r="S51" i="26"/>
  <c r="P52" i="26"/>
  <c r="R52" i="26"/>
  <c r="S52" i="26"/>
  <c r="P53" i="26"/>
  <c r="R53" i="26"/>
  <c r="S53" i="26"/>
  <c r="P54" i="26"/>
  <c r="R54" i="26"/>
  <c r="S54" i="26"/>
  <c r="P55" i="26"/>
  <c r="R55" i="26"/>
  <c r="S55" i="26"/>
  <c r="P56" i="26"/>
  <c r="R56" i="26"/>
  <c r="S56" i="26"/>
  <c r="I9" i="26" l="1"/>
  <c r="I10" i="26"/>
  <c r="I11" i="26"/>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8" i="26"/>
  <c r="I7" i="26"/>
  <c r="L227" i="26" l="1"/>
  <c r="L226" i="26"/>
  <c r="L225" i="26"/>
  <c r="L224" i="26"/>
  <c r="L223" i="26"/>
  <c r="L222" i="26"/>
  <c r="L221" i="26"/>
  <c r="L220" i="26"/>
  <c r="L219" i="26"/>
  <c r="L218" i="26"/>
  <c r="L217" i="26"/>
  <c r="L216" i="26"/>
  <c r="L215" i="26"/>
  <c r="L214" i="26"/>
  <c r="L213" i="26"/>
  <c r="L212" i="26"/>
  <c r="L211" i="26"/>
  <c r="L210" i="26"/>
  <c r="L209" i="26"/>
  <c r="L208" i="26"/>
  <c r="L207" i="26"/>
  <c r="L206" i="26"/>
  <c r="L205" i="26"/>
  <c r="L204" i="26"/>
  <c r="L203" i="26"/>
  <c r="L202" i="26"/>
  <c r="L201" i="26"/>
  <c r="L200" i="26"/>
  <c r="L199" i="26"/>
  <c r="L198" i="26"/>
  <c r="L197" i="26"/>
  <c r="L196" i="26"/>
  <c r="K195" i="26"/>
  <c r="K194" i="26"/>
  <c r="K193" i="26"/>
  <c r="K192" i="26"/>
  <c r="K191" i="26"/>
  <c r="K190" i="26"/>
  <c r="K189" i="26"/>
  <c r="K188" i="26"/>
  <c r="K187" i="26"/>
  <c r="K186" i="26"/>
  <c r="K185" i="26"/>
  <c r="K184" i="26"/>
  <c r="K183" i="26"/>
  <c r="K182" i="26"/>
  <c r="K181" i="26"/>
  <c r="K180" i="26"/>
  <c r="K229" i="26" s="1"/>
  <c r="K231" i="26" s="1"/>
  <c r="I21" i="28" s="1"/>
  <c r="I24" i="28" l="1"/>
  <c r="BQ269" i="27" l="1"/>
  <c r="BP269" i="27"/>
  <c r="E269" i="27"/>
  <c r="BO267" i="27"/>
  <c r="BR267" i="27" s="1"/>
  <c r="BO266" i="27"/>
  <c r="BR266" i="27" s="1"/>
  <c r="BO265" i="27"/>
  <c r="BR265" i="27" s="1"/>
  <c r="BO264" i="27"/>
  <c r="BR264" i="27" s="1"/>
  <c r="BO263" i="27"/>
  <c r="BR263" i="27" s="1"/>
  <c r="BO262" i="27"/>
  <c r="BR262" i="27" s="1"/>
  <c r="BO261" i="27"/>
  <c r="BR261" i="27" s="1"/>
  <c r="BO260" i="27"/>
  <c r="BR260" i="27" s="1"/>
  <c r="BO259" i="27"/>
  <c r="BR259" i="27" s="1"/>
  <c r="BO258" i="27"/>
  <c r="BR258" i="27" s="1"/>
  <c r="BO257" i="27"/>
  <c r="BR257" i="27" s="1"/>
  <c r="BO256" i="27"/>
  <c r="BR256" i="27" s="1"/>
  <c r="BO255" i="27"/>
  <c r="BR255" i="27" s="1"/>
  <c r="BO254" i="27"/>
  <c r="BR254" i="27" s="1"/>
  <c r="BO253" i="27"/>
  <c r="BR253" i="27" s="1"/>
  <c r="BO252" i="27"/>
  <c r="BR252" i="27" s="1"/>
  <c r="BO251" i="27"/>
  <c r="BR251" i="27" s="1"/>
  <c r="BO250" i="27"/>
  <c r="BR250" i="27" s="1"/>
  <c r="BO249" i="27"/>
  <c r="BR249" i="27" s="1"/>
  <c r="BO248" i="27"/>
  <c r="BQ240" i="27"/>
  <c r="BP240" i="27"/>
  <c r="O240" i="27"/>
  <c r="BN238" i="27"/>
  <c r="BM238" i="27"/>
  <c r="BH238" i="27"/>
  <c r="BN237" i="27"/>
  <c r="BM237" i="27"/>
  <c r="BH237" i="27"/>
  <c r="BN236" i="27"/>
  <c r="BM236" i="27"/>
  <c r="BH236" i="27"/>
  <c r="BN235" i="27"/>
  <c r="BM235" i="27"/>
  <c r="BH235" i="27"/>
  <c r="BN234" i="27"/>
  <c r="BM234" i="27"/>
  <c r="BH234" i="27"/>
  <c r="BN233" i="27"/>
  <c r="BM233" i="27"/>
  <c r="BH233" i="27"/>
  <c r="BN232" i="27"/>
  <c r="BM232" i="27"/>
  <c r="BH232" i="27"/>
  <c r="BN231" i="27"/>
  <c r="BM231" i="27"/>
  <c r="BH231" i="27"/>
  <c r="BN230" i="27"/>
  <c r="BM230" i="27"/>
  <c r="BH230" i="27"/>
  <c r="BN229" i="27"/>
  <c r="BM229" i="27"/>
  <c r="BH229" i="27"/>
  <c r="BN228" i="27"/>
  <c r="BM228" i="27"/>
  <c r="BH228" i="27"/>
  <c r="BN227" i="27"/>
  <c r="BM227" i="27"/>
  <c r="BH227" i="27"/>
  <c r="BN226" i="27"/>
  <c r="BM226" i="27"/>
  <c r="BH226" i="27"/>
  <c r="BN225" i="27"/>
  <c r="BM225" i="27"/>
  <c r="BH225" i="27"/>
  <c r="BN224" i="27"/>
  <c r="BM224" i="27"/>
  <c r="BH224" i="27"/>
  <c r="BN223" i="27"/>
  <c r="BM223" i="27"/>
  <c r="BH223" i="27"/>
  <c r="BN222" i="27"/>
  <c r="BM222" i="27"/>
  <c r="BH222" i="27"/>
  <c r="BQ212" i="27"/>
  <c r="BP212" i="27"/>
  <c r="BD212" i="27"/>
  <c r="BC212" i="27"/>
  <c r="BB212" i="27"/>
  <c r="BA212" i="27"/>
  <c r="AZ212" i="27"/>
  <c r="AY212" i="27"/>
  <c r="AX212" i="27"/>
  <c r="AW212" i="27"/>
  <c r="AV212" i="27"/>
  <c r="AU212" i="27"/>
  <c r="AT212" i="27"/>
  <c r="AS212" i="27"/>
  <c r="AR212" i="27"/>
  <c r="AQ212" i="27"/>
  <c r="AP212" i="27"/>
  <c r="AO212" i="27"/>
  <c r="AN212" i="27"/>
  <c r="AM212" i="27"/>
  <c r="AL212" i="27"/>
  <c r="AK212" i="27"/>
  <c r="AJ212" i="27"/>
  <c r="AI212" i="27"/>
  <c r="AH212" i="27"/>
  <c r="AG212" i="27"/>
  <c r="AF212" i="27"/>
  <c r="AE212" i="27"/>
  <c r="AD212" i="27"/>
  <c r="AC212" i="27"/>
  <c r="AB212" i="27"/>
  <c r="AA212" i="27"/>
  <c r="Z212" i="27"/>
  <c r="Y212" i="27"/>
  <c r="X212" i="27"/>
  <c r="W212" i="27"/>
  <c r="V212" i="27"/>
  <c r="U212" i="27"/>
  <c r="T212" i="27"/>
  <c r="S212" i="27"/>
  <c r="R212" i="27"/>
  <c r="Q212" i="27"/>
  <c r="P212" i="27"/>
  <c r="O212" i="27"/>
  <c r="N212" i="27"/>
  <c r="M212" i="27"/>
  <c r="L212" i="27"/>
  <c r="K212" i="27"/>
  <c r="J212" i="27"/>
  <c r="I212" i="27"/>
  <c r="H212" i="27"/>
  <c r="G212" i="27"/>
  <c r="F212" i="27"/>
  <c r="BH210" i="27"/>
  <c r="BO210" i="27" s="1"/>
  <c r="BR210" i="27" s="1"/>
  <c r="BH209" i="27"/>
  <c r="BO209" i="27" s="1"/>
  <c r="BR209" i="27" s="1"/>
  <c r="BH208" i="27"/>
  <c r="BO208" i="27" s="1"/>
  <c r="BH207" i="27"/>
  <c r="BO207" i="27" s="1"/>
  <c r="BR207" i="27" s="1"/>
  <c r="BH206" i="27"/>
  <c r="BH205" i="27"/>
  <c r="BH204" i="27"/>
  <c r="BO204" i="27" s="1"/>
  <c r="BR204" i="27" s="1"/>
  <c r="BH203" i="27"/>
  <c r="BH202" i="27"/>
  <c r="BO202" i="27" s="1"/>
  <c r="BR202" i="27" s="1"/>
  <c r="BH201" i="27"/>
  <c r="BO201" i="27" s="1"/>
  <c r="BR201" i="27" s="1"/>
  <c r="BH200" i="27"/>
  <c r="BO200" i="27" s="1"/>
  <c r="BH199" i="27"/>
  <c r="BO199" i="27" s="1"/>
  <c r="BR199" i="27" s="1"/>
  <c r="BH198" i="27"/>
  <c r="BH197" i="27"/>
  <c r="BH196" i="27"/>
  <c r="BO196" i="27" s="1"/>
  <c r="BR196" i="27" s="1"/>
  <c r="BH195" i="27"/>
  <c r="BH194" i="27"/>
  <c r="BO194" i="27" s="1"/>
  <c r="BR194" i="27" s="1"/>
  <c r="BH193" i="27"/>
  <c r="BO193" i="27" s="1"/>
  <c r="BR193" i="27" s="1"/>
  <c r="BH192" i="27"/>
  <c r="BO192" i="27" s="1"/>
  <c r="BH191" i="27"/>
  <c r="BO191" i="27" s="1"/>
  <c r="BR191" i="27" s="1"/>
  <c r="BH190" i="27"/>
  <c r="BH189" i="27"/>
  <c r="BH188" i="27"/>
  <c r="BO188" i="27" s="1"/>
  <c r="BR188" i="27" s="1"/>
  <c r="BH187" i="27"/>
  <c r="BH186" i="27"/>
  <c r="BO186" i="27" s="1"/>
  <c r="BR186" i="27" s="1"/>
  <c r="BH185" i="27"/>
  <c r="BO185" i="27" s="1"/>
  <c r="BR185" i="27" s="1"/>
  <c r="BH184" i="27"/>
  <c r="BO184" i="27" s="1"/>
  <c r="BH183" i="27"/>
  <c r="BO183" i="27" s="1"/>
  <c r="BR183" i="27" s="1"/>
  <c r="BH182" i="27"/>
  <c r="BH181" i="27"/>
  <c r="BH180" i="27"/>
  <c r="BO180" i="27" s="1"/>
  <c r="BR180" i="27" s="1"/>
  <c r="BH179" i="27"/>
  <c r="BH178" i="27"/>
  <c r="BO178" i="27" s="1"/>
  <c r="BR178" i="27" s="1"/>
  <c r="BH177" i="27"/>
  <c r="BO177" i="27" s="1"/>
  <c r="BR177" i="27" s="1"/>
  <c r="BH176" i="27"/>
  <c r="BO176" i="27" s="1"/>
  <c r="BH175" i="27"/>
  <c r="BO175" i="27" s="1"/>
  <c r="BR175" i="27" s="1"/>
  <c r="BH174" i="27"/>
  <c r="BH173" i="27"/>
  <c r="BD170" i="27"/>
  <c r="BC170" i="27"/>
  <c r="BB170" i="27"/>
  <c r="BA170" i="27"/>
  <c r="AZ170" i="27"/>
  <c r="AY170" i="27"/>
  <c r="AX170" i="27"/>
  <c r="AW170" i="27"/>
  <c r="AV170" i="27"/>
  <c r="AU170" i="27"/>
  <c r="AT170" i="27"/>
  <c r="AS170" i="27"/>
  <c r="AR170" i="27"/>
  <c r="AQ170" i="27"/>
  <c r="AP170" i="27"/>
  <c r="AO170" i="27"/>
  <c r="AN170" i="27"/>
  <c r="AM170" i="27"/>
  <c r="AL170" i="27"/>
  <c r="AK170" i="27"/>
  <c r="AJ170" i="27"/>
  <c r="AI170" i="27"/>
  <c r="AH170" i="27"/>
  <c r="AG170" i="27"/>
  <c r="AF170" i="27"/>
  <c r="AE170" i="27"/>
  <c r="AD170" i="27"/>
  <c r="AC170" i="27"/>
  <c r="AB170" i="27"/>
  <c r="AA170" i="27"/>
  <c r="Z170" i="27"/>
  <c r="Y170" i="27"/>
  <c r="X170" i="27"/>
  <c r="W170" i="27"/>
  <c r="V170" i="27"/>
  <c r="U170" i="27"/>
  <c r="T170" i="27"/>
  <c r="S170" i="27"/>
  <c r="R170" i="27"/>
  <c r="Q170" i="27"/>
  <c r="P170" i="27"/>
  <c r="O170" i="27"/>
  <c r="N170" i="27"/>
  <c r="M170" i="27"/>
  <c r="L170" i="27"/>
  <c r="K170" i="27"/>
  <c r="J170" i="27"/>
  <c r="I170" i="27"/>
  <c r="H170" i="27"/>
  <c r="G170" i="27"/>
  <c r="F170" i="27"/>
  <c r="BQ163" i="27"/>
  <c r="BP163" i="27"/>
  <c r="BD163" i="27"/>
  <c r="BC163" i="27"/>
  <c r="BB163" i="27"/>
  <c r="BA163" i="27"/>
  <c r="AZ163" i="27"/>
  <c r="AY163" i="27"/>
  <c r="AX163" i="27"/>
  <c r="AW163" i="27"/>
  <c r="AV163" i="27"/>
  <c r="AU163" i="27"/>
  <c r="AT163" i="27"/>
  <c r="AS163" i="27"/>
  <c r="AR163" i="27"/>
  <c r="AQ163" i="27"/>
  <c r="AP163" i="27"/>
  <c r="AO163" i="27"/>
  <c r="AN163" i="27"/>
  <c r="AM163" i="27"/>
  <c r="AL163" i="27"/>
  <c r="AK163" i="27"/>
  <c r="AJ163" i="27"/>
  <c r="AI163" i="27"/>
  <c r="AH163" i="27"/>
  <c r="AG163" i="27"/>
  <c r="AF163" i="27"/>
  <c r="AE163" i="27"/>
  <c r="AD163" i="27"/>
  <c r="AC163" i="27"/>
  <c r="AB163" i="27"/>
  <c r="AA163" i="27"/>
  <c r="Z163" i="27"/>
  <c r="Y163" i="27"/>
  <c r="X163" i="27"/>
  <c r="W163" i="27"/>
  <c r="V163" i="27"/>
  <c r="U163" i="27"/>
  <c r="T163" i="27"/>
  <c r="S163" i="27"/>
  <c r="R163" i="27"/>
  <c r="Q163" i="27"/>
  <c r="P163" i="27"/>
  <c r="O163" i="27"/>
  <c r="N163" i="27"/>
  <c r="M163" i="27"/>
  <c r="L163" i="27"/>
  <c r="K163" i="27"/>
  <c r="J163" i="27"/>
  <c r="I163" i="27"/>
  <c r="H163" i="27"/>
  <c r="G163" i="27"/>
  <c r="F163" i="27"/>
  <c r="E163" i="27"/>
  <c r="BO161" i="27"/>
  <c r="BR161" i="27" s="1"/>
  <c r="BG161" i="27"/>
  <c r="BH161" i="27" s="1"/>
  <c r="BO160" i="27"/>
  <c r="BR160" i="27" s="1"/>
  <c r="BG160" i="27"/>
  <c r="BH160" i="27" s="1"/>
  <c r="BO159" i="27"/>
  <c r="BR159" i="27" s="1"/>
  <c r="BG159" i="27"/>
  <c r="BH159" i="27" s="1"/>
  <c r="BO158" i="27"/>
  <c r="BR158" i="27" s="1"/>
  <c r="BG158" i="27"/>
  <c r="BH158" i="27" s="1"/>
  <c r="BO157" i="27"/>
  <c r="BR157" i="27" s="1"/>
  <c r="BG157" i="27"/>
  <c r="BH157" i="27" s="1"/>
  <c r="BO156" i="27"/>
  <c r="BR156" i="27" s="1"/>
  <c r="BG156" i="27"/>
  <c r="BH156" i="27" s="1"/>
  <c r="BO155" i="27"/>
  <c r="BR155" i="27" s="1"/>
  <c r="BG155" i="27"/>
  <c r="BH155" i="27" s="1"/>
  <c r="BO154" i="27"/>
  <c r="BR154" i="27" s="1"/>
  <c r="BG154" i="27"/>
  <c r="BH154" i="27" s="1"/>
  <c r="BO153" i="27"/>
  <c r="BR153" i="27" s="1"/>
  <c r="BG153" i="27"/>
  <c r="BH153" i="27" s="1"/>
  <c r="BO152" i="27"/>
  <c r="BR152" i="27" s="1"/>
  <c r="BG152" i="27"/>
  <c r="BH152" i="27" s="1"/>
  <c r="BO151" i="27"/>
  <c r="BR151" i="27" s="1"/>
  <c r="BG151" i="27"/>
  <c r="BH151" i="27" s="1"/>
  <c r="BO150" i="27"/>
  <c r="BR150" i="27" s="1"/>
  <c r="BG150" i="27"/>
  <c r="BH150" i="27" s="1"/>
  <c r="BO149" i="27"/>
  <c r="BR149" i="27" s="1"/>
  <c r="BG149" i="27"/>
  <c r="BH149" i="27" s="1"/>
  <c r="BO148" i="27"/>
  <c r="BR148" i="27" s="1"/>
  <c r="BG148" i="27"/>
  <c r="BH148" i="27" s="1"/>
  <c r="BO147" i="27"/>
  <c r="BR147" i="27" s="1"/>
  <c r="BG147" i="27"/>
  <c r="BH147" i="27" s="1"/>
  <c r="BO146" i="27"/>
  <c r="BR146" i="27" s="1"/>
  <c r="BG146" i="27"/>
  <c r="BH146" i="27" s="1"/>
  <c r="BO145" i="27"/>
  <c r="BR145" i="27" s="1"/>
  <c r="BG145" i="27"/>
  <c r="BH145" i="27" s="1"/>
  <c r="BO144" i="27"/>
  <c r="BR144" i="27" s="1"/>
  <c r="BG144" i="27"/>
  <c r="BH144" i="27" s="1"/>
  <c r="BO143" i="27"/>
  <c r="BR143" i="27" s="1"/>
  <c r="BG143" i="27"/>
  <c r="BH143" i="27" s="1"/>
  <c r="BO142" i="27"/>
  <c r="BR142" i="27" s="1"/>
  <c r="BG142" i="27"/>
  <c r="BH142" i="27" s="1"/>
  <c r="BO141" i="27"/>
  <c r="BR141" i="27" s="1"/>
  <c r="BG141" i="27"/>
  <c r="BH141" i="27" s="1"/>
  <c r="BO140" i="27"/>
  <c r="BR140" i="27" s="1"/>
  <c r="BG140" i="27"/>
  <c r="BH140" i="27" s="1"/>
  <c r="BO139" i="27"/>
  <c r="BR139" i="27" s="1"/>
  <c r="BG139" i="27"/>
  <c r="BH139" i="27" s="1"/>
  <c r="BO138" i="27"/>
  <c r="BR138" i="27" s="1"/>
  <c r="BG138" i="27"/>
  <c r="BH138" i="27" s="1"/>
  <c r="BO137" i="27"/>
  <c r="BR137" i="27" s="1"/>
  <c r="BG137" i="27"/>
  <c r="BH137" i="27" s="1"/>
  <c r="BO136" i="27"/>
  <c r="BR136" i="27" s="1"/>
  <c r="BG136" i="27"/>
  <c r="BH136" i="27" s="1"/>
  <c r="BO135" i="27"/>
  <c r="BR135" i="27" s="1"/>
  <c r="BG135" i="27"/>
  <c r="BH135" i="27" s="1"/>
  <c r="BO134" i="27"/>
  <c r="BR134" i="27" s="1"/>
  <c r="BG134" i="27"/>
  <c r="BH134" i="27" s="1"/>
  <c r="BO133" i="27"/>
  <c r="BR133" i="27" s="1"/>
  <c r="BG133" i="27"/>
  <c r="BH133" i="27" s="1"/>
  <c r="BO132" i="27"/>
  <c r="BR132" i="27" s="1"/>
  <c r="BG132" i="27"/>
  <c r="BH132" i="27" s="1"/>
  <c r="BO131" i="27"/>
  <c r="BR131" i="27" s="1"/>
  <c r="BG131" i="27"/>
  <c r="BH131" i="27" s="1"/>
  <c r="BO130" i="27"/>
  <c r="BR130" i="27" s="1"/>
  <c r="BG130" i="27"/>
  <c r="BH130" i="27" s="1"/>
  <c r="BO129" i="27"/>
  <c r="BR129" i="27" s="1"/>
  <c r="BG129" i="27"/>
  <c r="BH129" i="27" s="1"/>
  <c r="BO128" i="27"/>
  <c r="BR128" i="27" s="1"/>
  <c r="BG128" i="27"/>
  <c r="BH128" i="27" s="1"/>
  <c r="BO127" i="27"/>
  <c r="BR127" i="27" s="1"/>
  <c r="BG127" i="27"/>
  <c r="BH127" i="27" s="1"/>
  <c r="BO126" i="27"/>
  <c r="BR126" i="27" s="1"/>
  <c r="BG126" i="27"/>
  <c r="BH126" i="27" s="1"/>
  <c r="BD124" i="27"/>
  <c r="BC124" i="27"/>
  <c r="BB124" i="27"/>
  <c r="BA124" i="27"/>
  <c r="AZ124" i="27"/>
  <c r="AY124" i="27"/>
  <c r="AX124" i="27"/>
  <c r="AW124" i="27"/>
  <c r="AV124" i="27"/>
  <c r="AU124" i="27"/>
  <c r="AT124" i="27"/>
  <c r="AS124" i="27"/>
  <c r="AR124" i="27"/>
  <c r="AQ124" i="27"/>
  <c r="AP124" i="27"/>
  <c r="AO124" i="27"/>
  <c r="AN124" i="27"/>
  <c r="AM124" i="27"/>
  <c r="AL124" i="27"/>
  <c r="AK124" i="27"/>
  <c r="AJ124" i="27"/>
  <c r="AI124" i="27"/>
  <c r="AH124" i="27"/>
  <c r="AG124" i="27"/>
  <c r="AF124" i="27"/>
  <c r="AE124" i="27"/>
  <c r="AD124" i="27"/>
  <c r="AC124" i="27"/>
  <c r="AB124" i="27"/>
  <c r="AA124" i="27"/>
  <c r="Z124" i="27"/>
  <c r="Y124" i="27"/>
  <c r="X124" i="27"/>
  <c r="W124" i="27"/>
  <c r="V124" i="27"/>
  <c r="U124" i="27"/>
  <c r="T124" i="27"/>
  <c r="S124" i="27"/>
  <c r="R124" i="27"/>
  <c r="Q124" i="27"/>
  <c r="P124" i="27"/>
  <c r="O124" i="27"/>
  <c r="N124" i="27"/>
  <c r="M124" i="27"/>
  <c r="L124" i="27"/>
  <c r="K124" i="27"/>
  <c r="J124" i="27"/>
  <c r="I124" i="27"/>
  <c r="H124" i="27"/>
  <c r="G124" i="27"/>
  <c r="F124" i="27"/>
  <c r="BQ120" i="27"/>
  <c r="BP120" i="27"/>
  <c r="BD120" i="27"/>
  <c r="BC120" i="27"/>
  <c r="BB120" i="27"/>
  <c r="BA120" i="27"/>
  <c r="AZ120" i="27"/>
  <c r="AY120" i="27"/>
  <c r="AX120" i="27"/>
  <c r="AW120" i="27"/>
  <c r="AV120" i="27"/>
  <c r="AU120" i="27"/>
  <c r="AT120" i="27"/>
  <c r="AS120" i="27"/>
  <c r="AR120" i="27"/>
  <c r="AQ120" i="27"/>
  <c r="AP120" i="27"/>
  <c r="AO120" i="27"/>
  <c r="AN120" i="27"/>
  <c r="AM120" i="27"/>
  <c r="AL120" i="27"/>
  <c r="AK120" i="27"/>
  <c r="AJ120" i="27"/>
  <c r="AI120" i="27"/>
  <c r="AH120" i="27"/>
  <c r="AG120" i="27"/>
  <c r="AF120" i="27"/>
  <c r="AE120" i="27"/>
  <c r="AD120" i="27"/>
  <c r="AC120" i="27"/>
  <c r="AB120" i="27"/>
  <c r="AA120" i="27"/>
  <c r="Z120" i="27"/>
  <c r="Y120" i="27"/>
  <c r="X120" i="27"/>
  <c r="W120" i="27"/>
  <c r="V120" i="27"/>
  <c r="U120" i="27"/>
  <c r="T120" i="27"/>
  <c r="S120" i="27"/>
  <c r="R120" i="27"/>
  <c r="Q120" i="27"/>
  <c r="P120" i="27"/>
  <c r="O120" i="27"/>
  <c r="N120" i="27"/>
  <c r="M120" i="27"/>
  <c r="L120" i="27"/>
  <c r="K120" i="27"/>
  <c r="J120" i="27"/>
  <c r="I120" i="27"/>
  <c r="H120" i="27"/>
  <c r="G120" i="27"/>
  <c r="F120" i="27"/>
  <c r="BM118" i="27"/>
  <c r="BG118" i="27"/>
  <c r="BN118" i="27" s="1"/>
  <c r="BM117" i="27"/>
  <c r="BG117" i="27"/>
  <c r="BN117" i="27" s="1"/>
  <c r="BM116" i="27"/>
  <c r="BG116" i="27"/>
  <c r="BH116" i="27" s="1"/>
  <c r="BM115" i="27"/>
  <c r="BG115" i="27"/>
  <c r="BN115" i="27" s="1"/>
  <c r="BM114" i="27"/>
  <c r="BG114" i="27"/>
  <c r="BN114" i="27" s="1"/>
  <c r="BM113" i="27"/>
  <c r="BG113" i="27"/>
  <c r="BN113" i="27" s="1"/>
  <c r="BM112" i="27"/>
  <c r="BG112" i="27"/>
  <c r="BN112" i="27" s="1"/>
  <c r="BM111" i="27"/>
  <c r="BG111" i="27"/>
  <c r="BN111" i="27" s="1"/>
  <c r="BM110" i="27"/>
  <c r="BG110" i="27"/>
  <c r="BN110" i="27" s="1"/>
  <c r="BM109" i="27"/>
  <c r="BG109" i="27"/>
  <c r="BN109" i="27" s="1"/>
  <c r="BM108" i="27"/>
  <c r="BG108" i="27"/>
  <c r="BH108" i="27" s="1"/>
  <c r="BM107" i="27"/>
  <c r="BG107" i="27"/>
  <c r="BN107" i="27" s="1"/>
  <c r="BM106" i="27"/>
  <c r="BG106" i="27"/>
  <c r="BH106" i="27" s="1"/>
  <c r="BM105" i="27"/>
  <c r="BG105" i="27"/>
  <c r="BN105" i="27" s="1"/>
  <c r="BM104" i="27"/>
  <c r="BG104" i="27"/>
  <c r="BN104" i="27" s="1"/>
  <c r="BM103" i="27"/>
  <c r="BG103" i="27"/>
  <c r="BN103" i="27" s="1"/>
  <c r="BM102" i="27"/>
  <c r="BG102" i="27"/>
  <c r="BN102" i="27" s="1"/>
  <c r="BM101" i="27"/>
  <c r="BG101" i="27"/>
  <c r="BN101" i="27" s="1"/>
  <c r="BM100" i="27"/>
  <c r="BG100" i="27"/>
  <c r="BH100" i="27" s="1"/>
  <c r="BM99" i="27"/>
  <c r="BG99" i="27"/>
  <c r="BN99" i="27" s="1"/>
  <c r="BM98" i="27"/>
  <c r="BG98" i="27"/>
  <c r="BH98" i="27" s="1"/>
  <c r="BM97" i="27"/>
  <c r="BG97" i="27"/>
  <c r="BN97" i="27" s="1"/>
  <c r="BM96" i="27"/>
  <c r="BG96" i="27"/>
  <c r="BN96" i="27" s="1"/>
  <c r="BM95" i="27"/>
  <c r="BG95" i="27"/>
  <c r="BN95" i="27" s="1"/>
  <c r="BM94" i="27"/>
  <c r="BG94" i="27"/>
  <c r="BN94" i="27" s="1"/>
  <c r="BM93" i="27"/>
  <c r="BG93" i="27"/>
  <c r="BN93" i="27" s="1"/>
  <c r="BM92" i="27"/>
  <c r="BG92" i="27"/>
  <c r="BH92" i="27" s="1"/>
  <c r="BM91" i="27"/>
  <c r="BG91" i="27"/>
  <c r="BM90" i="27"/>
  <c r="BG90" i="27"/>
  <c r="BH90" i="27" s="1"/>
  <c r="BM89" i="27"/>
  <c r="BG89" i="27"/>
  <c r="BN89" i="27" s="1"/>
  <c r="BM88" i="27"/>
  <c r="BG88" i="27"/>
  <c r="BN88" i="27" s="1"/>
  <c r="BM87" i="27"/>
  <c r="BG87" i="27"/>
  <c r="BM86" i="27"/>
  <c r="BG86" i="27"/>
  <c r="BN86" i="27" s="1"/>
  <c r="BM85" i="27"/>
  <c r="BG85" i="27"/>
  <c r="BN85" i="27" s="1"/>
  <c r="BM84" i="27"/>
  <c r="BG84" i="27"/>
  <c r="BH84" i="27" s="1"/>
  <c r="BM83" i="27"/>
  <c r="BG83" i="27"/>
  <c r="BM82" i="27"/>
  <c r="BG82" i="27"/>
  <c r="BH82" i="27" s="1"/>
  <c r="BM81" i="27"/>
  <c r="BG81" i="27"/>
  <c r="BN81" i="27" s="1"/>
  <c r="BD79" i="27"/>
  <c r="BC79" i="27"/>
  <c r="BB79" i="27"/>
  <c r="BA79" i="27"/>
  <c r="AZ79" i="27"/>
  <c r="AY79" i="27"/>
  <c r="AX79" i="27"/>
  <c r="AW79" i="27"/>
  <c r="AV79" i="27"/>
  <c r="AU79" i="27"/>
  <c r="AT79" i="27"/>
  <c r="AS79" i="27"/>
  <c r="AR79" i="27"/>
  <c r="AQ79" i="27"/>
  <c r="AP79" i="27"/>
  <c r="AO79" i="27"/>
  <c r="AN79" i="27"/>
  <c r="AM79" i="27"/>
  <c r="AL79" i="27"/>
  <c r="AK79" i="27"/>
  <c r="AJ79" i="27"/>
  <c r="AI79" i="27"/>
  <c r="AH79" i="27"/>
  <c r="AG79" i="27"/>
  <c r="AF79" i="27"/>
  <c r="AE79" i="27"/>
  <c r="AD79" i="27"/>
  <c r="AC79" i="27"/>
  <c r="AB79" i="27"/>
  <c r="AA79" i="27"/>
  <c r="Z79" i="27"/>
  <c r="Y79" i="27"/>
  <c r="X79" i="27"/>
  <c r="W79" i="27"/>
  <c r="V79" i="27"/>
  <c r="U79" i="27"/>
  <c r="T79" i="27"/>
  <c r="S79" i="27"/>
  <c r="R79" i="27"/>
  <c r="Q79" i="27"/>
  <c r="P79" i="27"/>
  <c r="O79" i="27"/>
  <c r="N79" i="27"/>
  <c r="M79" i="27"/>
  <c r="L79" i="27"/>
  <c r="K79" i="27"/>
  <c r="J79" i="27"/>
  <c r="I79" i="27"/>
  <c r="H79" i="27"/>
  <c r="G79" i="27"/>
  <c r="F79" i="27"/>
  <c r="B77" i="27"/>
  <c r="BQ74" i="27"/>
  <c r="BP74" i="27"/>
  <c r="BD74" i="27"/>
  <c r="BC74" i="27"/>
  <c r="BB74" i="27"/>
  <c r="BA74" i="27"/>
  <c r="AZ74" i="27"/>
  <c r="AY74" i="27"/>
  <c r="AX74" i="27"/>
  <c r="AW74" i="27"/>
  <c r="AV74" i="27"/>
  <c r="AU74" i="27"/>
  <c r="AT74" i="27"/>
  <c r="AS74" i="27"/>
  <c r="AR74" i="27"/>
  <c r="AQ74" i="27"/>
  <c r="AP74" i="27"/>
  <c r="AO74" i="27"/>
  <c r="AN74" i="27"/>
  <c r="AM74" i="27"/>
  <c r="AL74" i="27"/>
  <c r="AK74" i="27"/>
  <c r="AJ74" i="27"/>
  <c r="AI74" i="27"/>
  <c r="AH74" i="27"/>
  <c r="AG74" i="27"/>
  <c r="AF74" i="27"/>
  <c r="AE74" i="27"/>
  <c r="AD74" i="27"/>
  <c r="AC74" i="27"/>
  <c r="AB74" i="27"/>
  <c r="AA74" i="27"/>
  <c r="Z74" i="27"/>
  <c r="Y74" i="27"/>
  <c r="X74" i="27"/>
  <c r="W74" i="27"/>
  <c r="V74" i="27"/>
  <c r="U74" i="27"/>
  <c r="T74" i="27"/>
  <c r="S74" i="27"/>
  <c r="R74" i="27"/>
  <c r="Q74" i="27"/>
  <c r="P74" i="27"/>
  <c r="O74" i="27"/>
  <c r="N74" i="27"/>
  <c r="M74" i="27"/>
  <c r="L74" i="27"/>
  <c r="K74" i="27"/>
  <c r="J74" i="27"/>
  <c r="I74" i="27"/>
  <c r="H74" i="27"/>
  <c r="G74" i="27"/>
  <c r="F74" i="27"/>
  <c r="BG72" i="27"/>
  <c r="BN72" i="27" s="1"/>
  <c r="E72" i="27"/>
  <c r="BM72" i="27" s="1"/>
  <c r="BO72" i="27" s="1"/>
  <c r="BG71" i="27"/>
  <c r="BN71" i="27" s="1"/>
  <c r="E71" i="27"/>
  <c r="BG70" i="27"/>
  <c r="BN70" i="27" s="1"/>
  <c r="E70" i="27"/>
  <c r="BM70" i="27" s="1"/>
  <c r="BG69" i="27"/>
  <c r="BN69" i="27" s="1"/>
  <c r="E69" i="27"/>
  <c r="BM69" i="27" s="1"/>
  <c r="BG68" i="27"/>
  <c r="BN68" i="27" s="1"/>
  <c r="E68" i="27"/>
  <c r="BM68" i="27" s="1"/>
  <c r="BG67" i="27"/>
  <c r="BN67" i="27" s="1"/>
  <c r="E67" i="27"/>
  <c r="BM67" i="27" s="1"/>
  <c r="BG66" i="27"/>
  <c r="BN66" i="27" s="1"/>
  <c r="E66" i="27"/>
  <c r="BM66" i="27" s="1"/>
  <c r="BG65" i="27"/>
  <c r="BN65" i="27" s="1"/>
  <c r="E65" i="27"/>
  <c r="BM65" i="27" s="1"/>
  <c r="BG64" i="27"/>
  <c r="BN64" i="27" s="1"/>
  <c r="E64" i="27"/>
  <c r="BG63" i="27"/>
  <c r="BN63" i="27" s="1"/>
  <c r="E63" i="27"/>
  <c r="BG62" i="27"/>
  <c r="BN62" i="27" s="1"/>
  <c r="BG61" i="27"/>
  <c r="BN61" i="27" s="1"/>
  <c r="BM61" i="27"/>
  <c r="BG60" i="27"/>
  <c r="BM60" i="27"/>
  <c r="BG59" i="27"/>
  <c r="BN59" i="27" s="1"/>
  <c r="BG58" i="27"/>
  <c r="BN58" i="27" s="1"/>
  <c r="BM58" i="27"/>
  <c r="BG57" i="27"/>
  <c r="BN57" i="27" s="1"/>
  <c r="BM57" i="27"/>
  <c r="BG56" i="27"/>
  <c r="BN56" i="27" s="1"/>
  <c r="BM56" i="27"/>
  <c r="BG55" i="27"/>
  <c r="BN55" i="27" s="1"/>
  <c r="BM55" i="27"/>
  <c r="BG54" i="27"/>
  <c r="BN54" i="27" s="1"/>
  <c r="BG53" i="27"/>
  <c r="BN53" i="27" s="1"/>
  <c r="BM53" i="27"/>
  <c r="BG52" i="27"/>
  <c r="BN52" i="27" s="1"/>
  <c r="E52" i="27"/>
  <c r="BM52" i="27" s="1"/>
  <c r="BG51" i="27"/>
  <c r="BN51" i="27" s="1"/>
  <c r="E51" i="27"/>
  <c r="BM51" i="27" s="1"/>
  <c r="BG50" i="27"/>
  <c r="BN50" i="27" s="1"/>
  <c r="E50" i="27"/>
  <c r="BM50" i="27" s="1"/>
  <c r="BG49" i="27"/>
  <c r="BN49" i="27" s="1"/>
  <c r="E49" i="27"/>
  <c r="BM49" i="27" s="1"/>
  <c r="BG48" i="27"/>
  <c r="BN48" i="27" s="1"/>
  <c r="E48" i="27"/>
  <c r="BD46" i="27"/>
  <c r="BC46" i="27"/>
  <c r="BB46" i="27"/>
  <c r="BA46" i="27"/>
  <c r="AZ46" i="27"/>
  <c r="AY46" i="27"/>
  <c r="AX46" i="27"/>
  <c r="AW46" i="27"/>
  <c r="AV46" i="27"/>
  <c r="AU46" i="27"/>
  <c r="AT46" i="27"/>
  <c r="AS46" i="27"/>
  <c r="AR46" i="27"/>
  <c r="AQ46" i="27"/>
  <c r="AP46" i="27"/>
  <c r="AO46" i="27"/>
  <c r="AN46" i="27"/>
  <c r="AM46" i="27"/>
  <c r="AL46" i="27"/>
  <c r="AK46" i="27"/>
  <c r="AJ46" i="27"/>
  <c r="AI46" i="27"/>
  <c r="AH46" i="27"/>
  <c r="AG46" i="27"/>
  <c r="AF46" i="27"/>
  <c r="AE46" i="27"/>
  <c r="AD46" i="27"/>
  <c r="AC46" i="27"/>
  <c r="AB46" i="27"/>
  <c r="AA46" i="27"/>
  <c r="Z46" i="27"/>
  <c r="Y46" i="27"/>
  <c r="X46" i="27"/>
  <c r="W46" i="27"/>
  <c r="V46" i="27"/>
  <c r="U46" i="27"/>
  <c r="T46" i="27"/>
  <c r="S46" i="27"/>
  <c r="R46" i="27"/>
  <c r="Q46" i="27"/>
  <c r="P46" i="27"/>
  <c r="O46" i="27"/>
  <c r="N46" i="27"/>
  <c r="M46" i="27"/>
  <c r="L46" i="27"/>
  <c r="K46" i="27"/>
  <c r="J46" i="27"/>
  <c r="I46" i="27"/>
  <c r="H46" i="27"/>
  <c r="G46" i="27"/>
  <c r="F46" i="27"/>
  <c r="BD42" i="27"/>
  <c r="BC42" i="27"/>
  <c r="BB42" i="27"/>
  <c r="BA42" i="27"/>
  <c r="AZ42" i="27"/>
  <c r="AY42" i="27"/>
  <c r="AX42" i="27"/>
  <c r="AW42" i="27"/>
  <c r="AV42" i="27"/>
  <c r="AU42" i="27"/>
  <c r="AT42" i="27"/>
  <c r="AS42" i="27"/>
  <c r="AR42" i="27"/>
  <c r="AQ42" i="27"/>
  <c r="AP42" i="27"/>
  <c r="AO42" i="27"/>
  <c r="AN42" i="27"/>
  <c r="AM42" i="27"/>
  <c r="AL42" i="27"/>
  <c r="AK42" i="27"/>
  <c r="AJ42"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BQ41" i="27"/>
  <c r="BP41" i="27"/>
  <c r="BF41" i="27"/>
  <c r="BD41" i="27"/>
  <c r="BC41" i="27"/>
  <c r="BB41" i="27"/>
  <c r="BA41" i="27"/>
  <c r="AZ41" i="27"/>
  <c r="AY41" i="27"/>
  <c r="AX41" i="27"/>
  <c r="AW41" i="27"/>
  <c r="AV41" i="27"/>
  <c r="AU41" i="27"/>
  <c r="AT41" i="27"/>
  <c r="AS41" i="27"/>
  <c r="AR41" i="27"/>
  <c r="AQ41" i="27"/>
  <c r="AP41" i="27"/>
  <c r="AO41" i="27"/>
  <c r="AN41" i="27"/>
  <c r="AM41" i="27"/>
  <c r="AL41" i="27"/>
  <c r="AK41" i="27"/>
  <c r="AJ41" i="27"/>
  <c r="AI41" i="27"/>
  <c r="AH41" i="27"/>
  <c r="AG41"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BM39" i="27"/>
  <c r="BI39" i="27"/>
  <c r="BG39" i="27"/>
  <c r="BN39" i="27" s="1"/>
  <c r="BM38" i="27"/>
  <c r="BI38" i="27"/>
  <c r="BG38" i="27"/>
  <c r="BN38" i="27" s="1"/>
  <c r="BM37" i="27"/>
  <c r="BI37" i="27"/>
  <c r="BG37" i="27"/>
  <c r="BH37" i="27" s="1"/>
  <c r="BM36" i="27"/>
  <c r="BI36" i="27"/>
  <c r="BG36" i="27"/>
  <c r="BN36" i="27" s="1"/>
  <c r="BM35" i="27"/>
  <c r="BI35" i="27"/>
  <c r="BG35" i="27"/>
  <c r="BN35" i="27" s="1"/>
  <c r="BM34" i="27"/>
  <c r="BI34" i="27"/>
  <c r="BG34" i="27"/>
  <c r="BH34" i="27" s="1"/>
  <c r="BM33" i="27"/>
  <c r="BI33" i="27"/>
  <c r="BG33" i="27"/>
  <c r="BN33" i="27" s="1"/>
  <c r="BM32" i="27"/>
  <c r="BI32" i="27"/>
  <c r="BG32" i="27"/>
  <c r="BN32" i="27" s="1"/>
  <c r="BM31" i="27"/>
  <c r="BI31" i="27"/>
  <c r="BG31" i="27"/>
  <c r="BN31" i="27" s="1"/>
  <c r="BM30" i="27"/>
  <c r="BI30" i="27"/>
  <c r="BG30" i="27"/>
  <c r="BH30" i="27" s="1"/>
  <c r="BM29" i="27"/>
  <c r="BI29" i="27"/>
  <c r="BG29" i="27"/>
  <c r="BN29" i="27" s="1"/>
  <c r="BM28" i="27"/>
  <c r="BI28" i="27"/>
  <c r="BG28" i="27"/>
  <c r="BH28" i="27" s="1"/>
  <c r="BM27" i="27"/>
  <c r="BI27" i="27"/>
  <c r="BG27" i="27"/>
  <c r="BN27" i="27" s="1"/>
  <c r="BM26" i="27"/>
  <c r="BI26" i="27"/>
  <c r="BG26" i="27"/>
  <c r="BN26" i="27" s="1"/>
  <c r="BM25" i="27"/>
  <c r="BI25" i="27"/>
  <c r="BG25" i="27"/>
  <c r="BN25" i="27" s="1"/>
  <c r="BM24" i="27"/>
  <c r="BI24" i="27"/>
  <c r="BG24" i="27"/>
  <c r="BH24" i="27" s="1"/>
  <c r="BM23" i="27"/>
  <c r="BI23" i="27"/>
  <c r="BG23" i="27"/>
  <c r="BH23" i="27" s="1"/>
  <c r="BM22" i="27"/>
  <c r="BI22" i="27"/>
  <c r="BG22" i="27"/>
  <c r="BN22" i="27" s="1"/>
  <c r="BM21" i="27"/>
  <c r="BI21" i="27"/>
  <c r="BG21" i="27"/>
  <c r="BN21" i="27" s="1"/>
  <c r="BM20" i="27"/>
  <c r="BI20" i="27"/>
  <c r="BG20" i="27"/>
  <c r="BN20" i="27" s="1"/>
  <c r="BM19" i="27"/>
  <c r="BI19" i="27"/>
  <c r="BG19" i="27"/>
  <c r="BH19" i="27" s="1"/>
  <c r="BM18" i="27"/>
  <c r="BI18" i="27"/>
  <c r="BG18" i="27"/>
  <c r="BH18" i="27" s="1"/>
  <c r="BM17" i="27"/>
  <c r="BI17" i="27"/>
  <c r="BG17" i="27"/>
  <c r="BH17" i="27" s="1"/>
  <c r="BM16" i="27"/>
  <c r="BI16" i="27"/>
  <c r="BG16" i="27"/>
  <c r="BN16" i="27" s="1"/>
  <c r="BM15" i="27"/>
  <c r="BI15" i="27"/>
  <c r="BG15" i="27"/>
  <c r="BN15" i="27" s="1"/>
  <c r="BM14" i="27"/>
  <c r="BI14" i="27"/>
  <c r="BG14" i="27"/>
  <c r="BN14" i="27" s="1"/>
  <c r="BM13" i="27"/>
  <c r="BI13" i="27"/>
  <c r="BG13" i="27"/>
  <c r="BN13" i="27" s="1"/>
  <c r="BM12" i="27"/>
  <c r="BI12" i="27"/>
  <c r="BG12" i="27"/>
  <c r="BN12" i="27" s="1"/>
  <c r="BM11" i="27"/>
  <c r="BI11" i="27"/>
  <c r="BG11" i="27"/>
  <c r="BH11" i="27" s="1"/>
  <c r="BM10" i="27"/>
  <c r="BI10" i="27"/>
  <c r="BG10" i="27"/>
  <c r="BH10" i="27" s="1"/>
  <c r="BM9" i="27"/>
  <c r="BI9" i="27"/>
  <c r="BG9" i="27"/>
  <c r="BN9" i="27" s="1"/>
  <c r="BH54" i="27" l="1"/>
  <c r="BO227" i="27"/>
  <c r="BR227" i="27" s="1"/>
  <c r="BO222" i="27"/>
  <c r="BR222" i="27" s="1"/>
  <c r="BO225" i="27"/>
  <c r="BN24" i="27"/>
  <c r="BO228" i="27"/>
  <c r="BR228" i="27" s="1"/>
  <c r="BO230" i="27"/>
  <c r="BR230" i="27" s="1"/>
  <c r="BO238" i="27"/>
  <c r="BR238" i="27" s="1"/>
  <c r="BO95" i="27"/>
  <c r="BO99" i="27"/>
  <c r="BO103" i="27"/>
  <c r="BO107" i="27"/>
  <c r="BO111" i="27"/>
  <c r="BO236" i="27"/>
  <c r="BR236" i="27" s="1"/>
  <c r="BH29" i="27"/>
  <c r="BO29" i="27" s="1"/>
  <c r="BR29" i="27" s="1"/>
  <c r="BO229" i="27"/>
  <c r="BR229" i="27" s="1"/>
  <c r="BO237" i="27"/>
  <c r="BR237" i="27" s="1"/>
  <c r="BO226" i="27"/>
  <c r="BR226" i="27" s="1"/>
  <c r="BN17" i="27"/>
  <c r="BO69" i="27"/>
  <c r="BH31" i="27"/>
  <c r="BO31" i="27" s="1"/>
  <c r="BR31" i="27" s="1"/>
  <c r="BH38" i="27"/>
  <c r="BO38" i="27" s="1"/>
  <c r="BR38" i="27" s="1"/>
  <c r="BO269" i="27"/>
  <c r="BO81" i="27"/>
  <c r="BO231" i="27"/>
  <c r="BR231" i="27" s="1"/>
  <c r="BO234" i="27"/>
  <c r="BR234" i="27" s="1"/>
  <c r="BO232" i="27"/>
  <c r="BR232" i="27" s="1"/>
  <c r="BO235" i="27"/>
  <c r="BR235" i="27" s="1"/>
  <c r="BO224" i="27"/>
  <c r="BR224" i="27" s="1"/>
  <c r="BO223" i="27"/>
  <c r="BR223" i="27" s="1"/>
  <c r="BO233" i="27"/>
  <c r="BR233" i="27" s="1"/>
  <c r="BH114" i="27"/>
  <c r="BO115" i="27"/>
  <c r="BO105" i="27"/>
  <c r="BH112" i="27"/>
  <c r="BN90" i="27"/>
  <c r="BO90" i="27" s="1"/>
  <c r="BR90" i="27" s="1"/>
  <c r="BN116" i="27"/>
  <c r="BO116" i="27" s="1"/>
  <c r="BR116" i="27" s="1"/>
  <c r="BO61" i="27"/>
  <c r="BH66" i="27"/>
  <c r="BH59" i="27"/>
  <c r="BO56" i="27"/>
  <c r="BH62" i="27"/>
  <c r="BH16" i="27"/>
  <c r="BO16" i="27" s="1"/>
  <c r="BR16" i="27" s="1"/>
  <c r="BO51" i="27"/>
  <c r="BH58" i="27"/>
  <c r="BH70" i="27"/>
  <c r="BH118" i="27"/>
  <c r="BN34" i="27"/>
  <c r="BO34" i="27" s="1"/>
  <c r="BR34" i="27" s="1"/>
  <c r="BH48" i="27"/>
  <c r="BH88" i="27"/>
  <c r="BN98" i="27"/>
  <c r="BO98" i="27" s="1"/>
  <c r="BR98" i="27" s="1"/>
  <c r="BN30" i="27"/>
  <c r="BO30" i="27" s="1"/>
  <c r="BR30" i="27" s="1"/>
  <c r="BN11" i="27"/>
  <c r="BO11" i="27" s="1"/>
  <c r="BR11" i="27" s="1"/>
  <c r="BH33" i="27"/>
  <c r="BO33" i="27" s="1"/>
  <c r="BR33" i="27" s="1"/>
  <c r="BH35" i="27"/>
  <c r="BO35" i="27" s="1"/>
  <c r="BR35" i="27" s="1"/>
  <c r="BH49" i="27"/>
  <c r="BO89" i="27"/>
  <c r="BH96" i="27"/>
  <c r="BN106" i="27"/>
  <c r="BO106" i="27" s="1"/>
  <c r="BR106" i="27" s="1"/>
  <c r="BO163" i="27"/>
  <c r="BH20" i="27"/>
  <c r="BO20" i="27" s="1"/>
  <c r="BR20" i="27" s="1"/>
  <c r="BN19" i="27"/>
  <c r="BO19" i="27" s="1"/>
  <c r="BR19" i="27" s="1"/>
  <c r="BH60" i="27"/>
  <c r="BN82" i="27"/>
  <c r="BO82" i="27" s="1"/>
  <c r="BR82" i="27" s="1"/>
  <c r="BO97" i="27"/>
  <c r="BH104" i="27"/>
  <c r="BO114" i="27"/>
  <c r="BO117" i="27"/>
  <c r="BN37" i="27"/>
  <c r="BO37" i="27" s="1"/>
  <c r="BR37" i="27" s="1"/>
  <c r="BO49" i="27"/>
  <c r="BM54" i="27"/>
  <c r="BO54" i="27" s="1"/>
  <c r="BR54" i="27" s="1"/>
  <c r="BO57" i="27"/>
  <c r="BO118" i="27"/>
  <c r="BO52" i="27"/>
  <c r="BH55" i="27"/>
  <c r="BO68" i="27"/>
  <c r="BN84" i="27"/>
  <c r="BO84" i="27" s="1"/>
  <c r="BR84" i="27" s="1"/>
  <c r="BN92" i="27"/>
  <c r="BO92" i="27" s="1"/>
  <c r="BR92" i="27" s="1"/>
  <c r="BN100" i="27"/>
  <c r="BO100" i="27" s="1"/>
  <c r="BR100" i="27" s="1"/>
  <c r="BN108" i="27"/>
  <c r="BO108" i="27" s="1"/>
  <c r="BR108" i="27" s="1"/>
  <c r="BO174" i="27"/>
  <c r="BR174" i="27" s="1"/>
  <c r="BO198" i="27"/>
  <c r="BR198" i="27" s="1"/>
  <c r="BO50" i="27"/>
  <c r="BO66" i="27"/>
  <c r="BO85" i="27"/>
  <c r="BO93" i="27"/>
  <c r="BO101" i="27"/>
  <c r="BO109" i="27"/>
  <c r="BH12" i="27"/>
  <c r="BN18" i="27"/>
  <c r="BO18" i="27" s="1"/>
  <c r="BR18" i="27" s="1"/>
  <c r="BH50" i="27"/>
  <c r="BO88" i="27"/>
  <c r="BO96" i="27"/>
  <c r="BO104" i="27"/>
  <c r="BO112" i="27"/>
  <c r="BH117" i="27"/>
  <c r="BR176" i="27"/>
  <c r="BR200" i="27"/>
  <c r="BO53" i="27"/>
  <c r="BM62" i="27"/>
  <c r="BO62" i="27" s="1"/>
  <c r="BR62" i="27" s="1"/>
  <c r="BO65" i="27"/>
  <c r="BH86" i="27"/>
  <c r="BH94" i="27"/>
  <c r="BH102" i="27"/>
  <c r="BH110" i="27"/>
  <c r="BO182" i="27"/>
  <c r="BR182" i="27" s="1"/>
  <c r="BO190" i="27"/>
  <c r="BR190" i="27" s="1"/>
  <c r="BO206" i="27"/>
  <c r="BR206" i="27" s="1"/>
  <c r="BN10" i="27"/>
  <c r="BO10" i="27" s="1"/>
  <c r="BR10" i="27" s="1"/>
  <c r="BH69" i="27"/>
  <c r="BR69" i="27" s="1"/>
  <c r="BO86" i="27"/>
  <c r="BO94" i="27"/>
  <c r="BO102" i="27"/>
  <c r="BO110" i="27"/>
  <c r="BO113" i="27"/>
  <c r="BO12" i="27"/>
  <c r="BR12" i="27" s="1"/>
  <c r="BO17" i="27"/>
  <c r="BR17" i="27" s="1"/>
  <c r="BN28" i="27"/>
  <c r="BO28" i="27" s="1"/>
  <c r="BR28" i="27" s="1"/>
  <c r="BO58" i="27"/>
  <c r="BN60" i="27"/>
  <c r="BO60" i="27" s="1"/>
  <c r="BH113" i="27"/>
  <c r="BH212" i="27"/>
  <c r="BR184" i="27"/>
  <c r="BR192" i="27"/>
  <c r="BR208" i="27"/>
  <c r="BH14" i="27"/>
  <c r="BO14" i="27" s="1"/>
  <c r="BH22" i="27"/>
  <c r="BO22" i="27" s="1"/>
  <c r="BH32" i="27"/>
  <c r="BH36" i="27"/>
  <c r="BH15" i="27"/>
  <c r="BO15" i="27" s="1"/>
  <c r="BH13" i="27"/>
  <c r="BH21" i="27"/>
  <c r="BH27" i="27"/>
  <c r="BO27" i="27" s="1"/>
  <c r="BO24" i="27"/>
  <c r="BR24" i="27" s="1"/>
  <c r="BG41" i="27"/>
  <c r="BN23" i="27"/>
  <c r="BO23" i="27" s="1"/>
  <c r="BR23" i="27" s="1"/>
  <c r="BH26" i="27"/>
  <c r="BO26" i="27" s="1"/>
  <c r="BH9" i="27"/>
  <c r="BO9" i="27" s="1"/>
  <c r="BH25" i="27"/>
  <c r="BO25" i="27" s="1"/>
  <c r="BM48" i="27"/>
  <c r="BO48" i="27" s="1"/>
  <c r="BH65" i="27"/>
  <c r="BH68" i="27"/>
  <c r="BR225" i="27"/>
  <c r="BM64" i="27"/>
  <c r="BO64" i="27" s="1"/>
  <c r="BH64" i="27"/>
  <c r="BN91" i="27"/>
  <c r="BO91" i="27" s="1"/>
  <c r="BH91" i="27"/>
  <c r="BR163" i="27"/>
  <c r="BH53" i="27"/>
  <c r="BH57" i="27"/>
  <c r="BR57" i="27" s="1"/>
  <c r="BH61" i="27"/>
  <c r="BH67" i="27"/>
  <c r="BH52" i="27"/>
  <c r="BH39" i="27"/>
  <c r="BO39" i="27" s="1"/>
  <c r="BH51" i="27"/>
  <c r="BR51" i="27" s="1"/>
  <c r="BH56" i="27"/>
  <c r="BR56" i="27" s="1"/>
  <c r="BH63" i="27"/>
  <c r="BO67" i="27"/>
  <c r="BO70" i="27"/>
  <c r="BN87" i="27"/>
  <c r="BO87" i="27" s="1"/>
  <c r="BH87" i="27"/>
  <c r="BG74" i="27"/>
  <c r="BM63" i="27"/>
  <c r="BO63" i="27" s="1"/>
  <c r="BO55" i="27"/>
  <c r="BR55" i="27" s="1"/>
  <c r="BM59" i="27"/>
  <c r="BO59" i="27" s="1"/>
  <c r="BM71" i="27"/>
  <c r="BO71" i="27" s="1"/>
  <c r="BH71" i="27"/>
  <c r="BN83" i="27"/>
  <c r="BO83" i="27" s="1"/>
  <c r="BH83" i="27"/>
  <c r="BR248" i="27"/>
  <c r="BR269" i="27" s="1"/>
  <c r="BH72" i="27"/>
  <c r="BR72" i="27" s="1"/>
  <c r="BH95" i="27"/>
  <c r="BR95" i="27" s="1"/>
  <c r="BH99" i="27"/>
  <c r="BR99" i="27" s="1"/>
  <c r="BH103" i="27"/>
  <c r="BR103" i="27" s="1"/>
  <c r="BH107" i="27"/>
  <c r="BR107" i="27" s="1"/>
  <c r="BH111" i="27"/>
  <c r="BH115" i="27"/>
  <c r="BG163" i="27"/>
  <c r="BH240" i="27"/>
  <c r="BO173" i="27"/>
  <c r="BR173" i="27" s="1"/>
  <c r="BO181" i="27"/>
  <c r="BR181" i="27" s="1"/>
  <c r="BO189" i="27"/>
  <c r="BR189" i="27" s="1"/>
  <c r="BO197" i="27"/>
  <c r="BR197" i="27" s="1"/>
  <c r="BO205" i="27"/>
  <c r="BR205" i="27" s="1"/>
  <c r="BM240" i="27"/>
  <c r="BG120" i="27"/>
  <c r="BO179" i="27"/>
  <c r="BR179" i="27" s="1"/>
  <c r="BO187" i="27"/>
  <c r="BR187" i="27" s="1"/>
  <c r="BO195" i="27"/>
  <c r="BR195" i="27" s="1"/>
  <c r="BO203" i="27"/>
  <c r="BR203" i="27" s="1"/>
  <c r="BH81" i="27"/>
  <c r="BH85" i="27"/>
  <c r="BH89" i="27"/>
  <c r="BR89" i="27" s="1"/>
  <c r="BH93" i="27"/>
  <c r="BH97" i="27"/>
  <c r="BH101" i="27"/>
  <c r="BH105" i="27"/>
  <c r="BR105" i="27" s="1"/>
  <c r="BH109" i="27"/>
  <c r="BR111" i="27" l="1"/>
  <c r="BR59" i="27"/>
  <c r="BR61" i="27"/>
  <c r="BR109" i="27"/>
  <c r="BR110" i="27"/>
  <c r="BR114" i="27"/>
  <c r="BR94" i="27"/>
  <c r="BR70" i="27"/>
  <c r="BR52" i="27"/>
  <c r="BR66" i="27"/>
  <c r="BN74" i="27"/>
  <c r="BR96" i="27"/>
  <c r="BR115" i="27"/>
  <c r="BR85" i="27"/>
  <c r="BR49" i="27"/>
  <c r="BO240" i="27"/>
  <c r="BR240" i="27"/>
  <c r="BR118" i="27"/>
  <c r="BR112" i="27"/>
  <c r="BR113" i="27"/>
  <c r="BR117" i="27"/>
  <c r="BR104" i="27"/>
  <c r="BR97" i="27"/>
  <c r="BR93" i="27"/>
  <c r="BR102" i="27"/>
  <c r="BR60" i="27"/>
  <c r="BR58" i="27"/>
  <c r="BR65" i="27"/>
  <c r="BR50" i="27"/>
  <c r="BR88" i="27"/>
  <c r="BR83" i="27"/>
  <c r="BR86" i="27"/>
  <c r="BR67" i="27"/>
  <c r="BR87" i="27"/>
  <c r="BO74" i="27"/>
  <c r="BR63" i="27"/>
  <c r="BN120" i="27"/>
  <c r="BR68" i="27"/>
  <c r="BO120" i="27"/>
  <c r="BR53" i="27"/>
  <c r="BR101" i="27"/>
  <c r="BR71" i="27"/>
  <c r="BR64" i="27"/>
  <c r="BR212" i="27"/>
  <c r="BO212" i="27"/>
  <c r="BH74" i="27"/>
  <c r="BR26" i="27"/>
  <c r="BR22" i="27"/>
  <c r="BR91" i="27"/>
  <c r="BR27" i="27"/>
  <c r="BR14" i="27"/>
  <c r="BN41" i="27"/>
  <c r="BO32" i="27"/>
  <c r="BR32" i="27" s="1"/>
  <c r="BO21" i="27"/>
  <c r="BO13" i="27"/>
  <c r="BR13" i="27" s="1"/>
  <c r="BR25" i="27"/>
  <c r="BR15" i="27"/>
  <c r="BH120" i="27"/>
  <c r="BR81" i="27"/>
  <c r="BR39" i="27"/>
  <c r="BR48" i="27"/>
  <c r="BH41" i="27"/>
  <c r="BH42" i="27"/>
  <c r="BR9" i="27"/>
  <c r="BO36" i="27"/>
  <c r="BR36" i="27" s="1"/>
  <c r="BH270" i="27" l="1"/>
  <c r="BR120" i="27"/>
  <c r="BO41" i="27"/>
  <c r="BR74" i="27"/>
  <c r="BM41" i="27"/>
  <c r="BR21" i="27"/>
  <c r="BR41" i="27" s="1"/>
  <c r="D21" i="28" l="1"/>
  <c r="D24" i="28" s="1"/>
  <c r="C19" i="23"/>
  <c r="E19" i="23" s="1"/>
  <c r="G24" i="28"/>
  <c r="I57" i="26" l="1"/>
  <c r="H24" i="28"/>
  <c r="E21" i="28" l="1"/>
  <c r="E24" i="28" s="1"/>
  <c r="I58" i="26"/>
  <c r="C20" i="23" s="1"/>
  <c r="P29" i="14"/>
  <c r="P25" i="14"/>
  <c r="P24" i="14"/>
  <c r="P23" i="14"/>
  <c r="P22" i="14"/>
  <c r="P21" i="14"/>
  <c r="P31" i="14"/>
  <c r="P30" i="14"/>
  <c r="P28" i="14"/>
  <c r="P27" i="14"/>
  <c r="P26" i="14"/>
  <c r="P20" i="14"/>
  <c r="P19" i="14"/>
  <c r="P18" i="14"/>
  <c r="P17" i="14"/>
  <c r="P16" i="14"/>
  <c r="P15" i="14"/>
  <c r="P13" i="14"/>
  <c r="P14" i="14"/>
  <c r="P32" i="14"/>
  <c r="P33" i="14"/>
  <c r="P34" i="14"/>
  <c r="P35" i="14"/>
  <c r="P36" i="14"/>
  <c r="P37" i="14"/>
  <c r="P38" i="14"/>
  <c r="P39" i="14"/>
  <c r="P40" i="14"/>
  <c r="P41" i="14"/>
  <c r="P42" i="14"/>
  <c r="O56" i="14"/>
  <c r="N56" i="14"/>
  <c r="P43" i="14"/>
  <c r="P44" i="14"/>
  <c r="P45" i="14"/>
  <c r="P46" i="14"/>
  <c r="P47" i="14"/>
  <c r="P48" i="14"/>
  <c r="P49" i="14"/>
  <c r="P50" i="14"/>
  <c r="P51" i="14"/>
  <c r="P52" i="14"/>
  <c r="P53" i="14"/>
  <c r="P54" i="14"/>
  <c r="P55" i="14"/>
  <c r="P6" i="14"/>
  <c r="E20" i="23" l="1"/>
  <c r="F21" i="28"/>
  <c r="F24" i="28" s="1"/>
  <c r="O59" i="14"/>
  <c r="Q65" i="14" s="1"/>
  <c r="Q67" i="14" s="1"/>
  <c r="N59" i="14"/>
  <c r="R65" i="14" s="1"/>
  <c r="R67" i="14" s="1"/>
  <c r="P7" i="14"/>
  <c r="P8" i="14"/>
  <c r="P9" i="14"/>
  <c r="P10" i="14"/>
  <c r="P11" i="14"/>
  <c r="P12" i="14"/>
  <c r="J56" i="14"/>
  <c r="P65" i="14" s="1"/>
  <c r="P67" i="14" s="1"/>
  <c r="C18" i="23" l="1"/>
  <c r="C21" i="28"/>
  <c r="C24" i="28" s="1"/>
  <c r="C26" i="28" s="1"/>
  <c r="P56" i="14"/>
  <c r="P59" i="14" s="1"/>
  <c r="S65" i="14" s="1"/>
  <c r="S67" i="14" s="1"/>
  <c r="E18" i="23" l="1"/>
  <c r="E22" i="23" s="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<sst xmlns="http://schemas.openxmlformats.org/spreadsheetml/2006/main" count="669" uniqueCount="368">
  <si>
    <t>Instructions to complete claim for Accelerated Recovery Fund (ARF)</t>
  </si>
  <si>
    <t>Revision Date:</t>
  </si>
  <si>
    <t xml:space="preserve">N.B. As part of continous improvement, revisions are regularly made to our claim forms. Do not use a saved copy. Always download from: </t>
  </si>
  <si>
    <t xml:space="preserve">https://www.enterprise-ireland.com/en/Process/Companies/  </t>
  </si>
  <si>
    <t>•  Read the checklist carefully and ensure that all the back up documentation required for your claim is submitted.
•  All supporting documentation should be saved with the corresponding item number on the claim form.</t>
  </si>
  <si>
    <t>Claim Form &amp; Director Statement</t>
  </si>
  <si>
    <t>Complete the ARF Claim Form &amp; Director Statement as instructed. Print, sign, scan the Director Statement. Return the pdf document, the Excel claim, and supporting documentation to:</t>
  </si>
  <si>
    <t>IndustryGrantClaims@enterprise-ireland.com</t>
  </si>
  <si>
    <t>Capital</t>
  </si>
  <si>
    <t xml:space="preserve">•  Refer to your Letter of Offer for eligible expenditure
•  All Capital equipment paid for must be paid for in full 
•  Expenditure incurred must be in the name of the Grantee
•  Ensure that procurement guidelines are followed
•  Confirmation of Title
•  Insurance Brokers Letter
</t>
  </si>
  <si>
    <t xml:space="preserve">Training </t>
  </si>
  <si>
    <t>Implementation: Salaries &amp; Overheads:</t>
  </si>
  <si>
    <t>Implementation: Materials</t>
  </si>
  <si>
    <t>•  Prototype materials, hire of equipment or facilities, software licences, hosting costs and costs wholly consumed within the project or related to building a prototype are eligible.
•  The claimed amount should be exclusive of VAT.
•  All invoice dates must be after the approved project start date (as per the Letter of Offer).
•  Each entry must be given an "Item No." Please ensure that the corresponding invoice and proof of payment (i.e. bank statement) are clearly marked with the item no. from the Claim Form.</t>
  </si>
  <si>
    <t>Implementation: Consultancy</t>
  </si>
  <si>
    <r>
      <rPr>
        <b/>
        <sz val="12"/>
        <color theme="1"/>
        <rFont val="Calibri"/>
        <family val="2"/>
        <scheme val="minor"/>
      </rPr>
      <t xml:space="preserve">Note: </t>
    </r>
    <r>
      <rPr>
        <sz val="12"/>
        <color theme="1"/>
        <rFont val="Calibri"/>
        <family val="2"/>
        <scheme val="minor"/>
      </rPr>
      <t xml:space="preserve">
</t>
    </r>
    <r>
      <rPr>
        <sz val="12"/>
        <color theme="1"/>
        <rFont val="Calibri"/>
        <family val="2"/>
      </rPr>
      <t xml:space="preserve">•  External daily rates may vary, but Enterprise Ireland support is limited to a maximum of €900 per day including all travel and other costs.
</t>
    </r>
    <r>
      <rPr>
        <sz val="12"/>
        <color theme="1"/>
        <rFont val="Calibri"/>
        <family val="2"/>
        <scheme val="minor"/>
      </rPr>
      <t>•  Where there is more than one consultancy firm involved on the project, the rate applies to each firm separately.
•  Invoices must contain the rate per day and a description of the service provided.
•  For each invoice claimed, you must submit a Bank Statement as proof of payment.
•  Each entry must be given an "Item No." Please ensure that the corresponding invoice and proof of payment i.e. bank statement are clearly marked with the item no. from the Claim Form.</t>
    </r>
  </si>
  <si>
    <t>Implementaton: Travel &amp; Subsistence</t>
  </si>
  <si>
    <t>Costs must be for Company employees only.</t>
  </si>
  <si>
    <r>
      <rPr>
        <b/>
        <sz val="12"/>
        <rFont val="Calibri"/>
        <family val="2"/>
        <scheme val="minor"/>
      </rPr>
      <t>Economy Airline/Ferry/Rail Travel Costs:</t>
    </r>
    <r>
      <rPr>
        <sz val="12"/>
        <rFont val="Calibri"/>
        <family val="2"/>
        <scheme val="minor"/>
      </rPr>
      <t xml:space="preserve"> 
Please submit the ticket/e-ticket.  Tickets must confirm an outward and return journey in order to calculate appropriate subsistence for each journey.  Airline tickets must state: purchase date, name, destination, travel dates and cost.</t>
    </r>
  </si>
  <si>
    <r>
      <rPr>
        <b/>
        <sz val="12"/>
        <rFont val="Calibri"/>
        <family val="2"/>
        <scheme val="minor"/>
      </rPr>
      <t xml:space="preserve">Mileage: 
</t>
    </r>
    <r>
      <rPr>
        <sz val="12"/>
        <rFont val="Calibri"/>
        <family val="2"/>
        <scheme val="minor"/>
      </rPr>
      <t xml:space="preserve">Mileage rate of 60 cent/km applies. Domestic mileage only applies for trips over 20km from base.  Please complete all fields.  Do not submit fuel costs/receipts with this claim. </t>
    </r>
  </si>
  <si>
    <r>
      <rPr>
        <b/>
        <sz val="12"/>
        <rFont val="Calibri"/>
        <family val="2"/>
        <scheme val="minor"/>
      </rPr>
      <t xml:space="preserve">Economy Car Hire: 
</t>
    </r>
    <r>
      <rPr>
        <sz val="12"/>
        <rFont val="Calibri"/>
        <family val="2"/>
        <scheme val="minor"/>
      </rPr>
      <t>Submit receipt/invoice and proof of payment.  Mileage is ineligible on hire cars.</t>
    </r>
  </si>
  <si>
    <t>Subsistence Rates:</t>
  </si>
  <si>
    <t>Daily (&lt;24hrs) Rate:</t>
  </si>
  <si>
    <t>Domestic  = €60</t>
  </si>
  <si>
    <t>Overseas = €60</t>
  </si>
  <si>
    <t>24hr Rate:</t>
  </si>
  <si>
    <t>Domestic = €150</t>
  </si>
  <si>
    <t>Overseas = €200</t>
  </si>
  <si>
    <r>
      <t xml:space="preserve">Subsistence rate covers all out of pocket expenses including hotels, meals, taxis, parking, local bus/train fares, incidentals etc.
</t>
    </r>
    <r>
      <rPr>
        <b/>
        <sz val="12"/>
        <rFont val="Calibri"/>
        <family val="2"/>
        <scheme val="minor"/>
      </rPr>
      <t>N.B. Do not submit any invoices/receipts or proof of payment for subsistence.  Subsistence amount must agree with the Trip Information section.  
24hr rate applies only when claiming an overnight stay.</t>
    </r>
    <r>
      <rPr>
        <sz val="12"/>
        <rFont val="Calibri"/>
        <family val="2"/>
        <scheme val="minor"/>
      </rPr>
      <t xml:space="preserve">
Subsistence only applies where an employee is absent on business at a location more than 20km (overnight 80km) from their work base.
</t>
    </r>
    <r>
      <rPr>
        <b/>
        <sz val="12"/>
        <rFont val="Calibri"/>
        <family val="2"/>
        <scheme val="minor"/>
      </rPr>
      <t>Each entry must be given an "Item No." to identify related receipts or invoices</t>
    </r>
  </si>
  <si>
    <t>Progress Report</t>
  </si>
  <si>
    <t>Accelerated Recovery Fund</t>
  </si>
  <si>
    <t>Claim Cost Workbook</t>
  </si>
  <si>
    <t xml:space="preserve">Company Name: </t>
  </si>
  <si>
    <t>(use a separate column for each project)</t>
  </si>
  <si>
    <t xml:space="preserve">Implementation </t>
  </si>
  <si>
    <t>Step 1:  Enter Project details from your Letter of Offer</t>
  </si>
  <si>
    <t>Training</t>
  </si>
  <si>
    <t>Salaries</t>
  </si>
  <si>
    <t>Overheads</t>
  </si>
  <si>
    <t>Materials</t>
  </si>
  <si>
    <t>Consultancy</t>
  </si>
  <si>
    <t>Travel &amp; Subsistence</t>
  </si>
  <si>
    <t>Project Number</t>
  </si>
  <si>
    <t>Final Claim Date</t>
  </si>
  <si>
    <t>Total approved expenditure as per Letter of Offer</t>
  </si>
  <si>
    <t>Step 2:  Enter Claim details of Current Claim</t>
  </si>
  <si>
    <t>Claim Number</t>
  </si>
  <si>
    <t>Claim Period from</t>
  </si>
  <si>
    <t>Claim Period to</t>
  </si>
  <si>
    <t>Step 3: Claim costs from Claim Details tab(s)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</si>
  <si>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</si>
  <si>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</si>
  <si>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</si>
  <si>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</si>
  <si>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Details of person responsible for company claim</t>
  </si>
  <si>
    <t>Name:</t>
  </si>
  <si>
    <t>Email Address:</t>
  </si>
  <si>
    <t>Contact Number:</t>
  </si>
  <si>
    <t>Email this completed document and supporting documentation to</t>
  </si>
  <si>
    <t>In the email subject line write: “ARF / Company name / Project number”</t>
  </si>
  <si>
    <r>
      <t xml:space="preserve">Failure to submit any of the required documents will result in the claim being returned with the </t>
    </r>
    <r>
      <rPr>
        <u/>
        <sz val="10"/>
        <rFont val="Arial"/>
        <family val="2"/>
      </rPr>
      <t>missing</t>
    </r>
    <r>
      <rPr>
        <sz val="10"/>
        <rFont val="Arial"/>
        <family val="2"/>
      </rPr>
      <t xml:space="preserve"> items marked.</t>
    </r>
  </si>
  <si>
    <t>Mandatory for all claims</t>
  </si>
  <si>
    <t>The Items below must be submitted with your claim</t>
  </si>
  <si>
    <t>Items Attached to Claim</t>
  </si>
  <si>
    <t>Checklist and Claim Form</t>
  </si>
  <si>
    <t xml:space="preserve">Completed and returned with all documents by email. </t>
  </si>
  <si>
    <t>Please confirm…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</si>
  <si>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</si>
  <si>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</si>
  <si>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</si>
  <si>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</si>
  <si>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</si>
  <si>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</si>
  <si>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</si>
  <si>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</si>
  <si>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</si>
  <si>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</si>
  <si>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</si>
  <si>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Capital Claim</t>
  </si>
  <si>
    <t>Invoices</t>
  </si>
  <si>
    <t xml:space="preserve">Copy of Invoices from Suppliers, showing the description and cost. </t>
  </si>
  <si>
    <t>Proof of Payment</t>
  </si>
  <si>
    <t>For each invoice claimed, you must submit a copy of the Bank Statement as proof of payment.  The Bank Statements must clearly show the Company name (as per the Letter of Offer), the bank account number, payment date and payment details.</t>
  </si>
  <si>
    <t>Confirmation of Title – is required for All Capital Grants</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</si>
  <si>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</si>
  <si>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Statement of Insurance Cover
(insurance policy is not acceptable)</t>
  </si>
  <si>
    <t>Insurance Brokers letter confirming that the Grantee company holds an up to date insurance policy on buildings and plant and machinery.
Download insurance template from the ARF grant claims webpage that your insurance broker must use.</t>
  </si>
  <si>
    <t>A progress report must be submitted with the claim. The progress report template for capital, training and implmentation can be downloaded from the ARF claim page.</t>
  </si>
  <si>
    <t>Training Claim</t>
  </si>
  <si>
    <t>Copy of Consultant’s Invoices. Invoices must clearly state the work undertaken, daily rate and number of days.</t>
  </si>
  <si>
    <t>Payslips</t>
  </si>
  <si>
    <t xml:space="preserve">
A copy of the most recent payslip for the employees assigned to the project.
</t>
  </si>
  <si>
    <t>Confirmation of Payment by the Grantee Company for expenditure items claimed.</t>
  </si>
  <si>
    <t>Implementation Claim</t>
  </si>
  <si>
    <t>All Invoices must clearly state the product purchased.
Consultants' Invoices must clearly state the work undertaken, daily rate and number of days.</t>
  </si>
  <si>
    <r>
      <rPr>
        <sz val="10"/>
        <color rgb="FF000000"/>
        <rFont val="Arial"/>
        <family val="2"/>
      </rPr>
      <t xml:space="preserve">For each invoice claimed, you must submit a copy of the Bank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above.
</t>
    </r>
    <r>
      <rPr>
        <b/>
        <sz val="10"/>
        <color rgb="FF000000"/>
        <rFont val="Arial"/>
        <family val="2"/>
      </rPr>
      <t>Staff Members</t>
    </r>
    <r>
      <rPr>
        <sz val="10"/>
        <color rgb="FF000000"/>
        <rFont val="Arial"/>
        <family val="2"/>
      </rPr>
      <t xml:space="preserve">: Grantee Company Bank Statement for period of payslip supplied.  For </t>
    </r>
    <r>
      <rPr>
        <b/>
        <sz val="10"/>
        <color rgb="FF000000"/>
        <rFont val="Arial"/>
        <family val="2"/>
      </rPr>
      <t>batch payments</t>
    </r>
    <r>
      <rPr>
        <sz val="10"/>
        <color rgb="FF000000"/>
        <rFont val="Arial"/>
        <family val="2"/>
      </rPr>
      <t>, a payroll listing clearly showing staff name, net amounts and batch total will also be required. Weekly signed t</t>
    </r>
    <r>
      <rPr>
        <b/>
        <sz val="10"/>
        <color rgb="FF000000"/>
        <rFont val="Arial"/>
        <family val="2"/>
      </rPr>
      <t>imesheets are also required</t>
    </r>
    <r>
      <rPr>
        <sz val="10"/>
        <color rgb="FF000000"/>
        <rFont val="Arial"/>
        <family val="2"/>
      </rPr>
      <t xml:space="preserve">.
</t>
    </r>
    <r>
      <rPr>
        <b/>
        <sz val="10"/>
        <color rgb="FF000000"/>
        <rFont val="Arial"/>
        <family val="2"/>
      </rPr>
      <t>*N.B. The Bank Statements must clearly show the Company name (as per the Letter of Offer), the bank account number, payment date and payment details.</t>
    </r>
  </si>
  <si>
    <t>Independent Accountants Report</t>
  </si>
  <si>
    <t>Capital Expenditure Type</t>
  </si>
  <si>
    <t>Weekly Timesheets</t>
  </si>
  <si>
    <t>Weekly timesheets must be completed, signed and submitted for each employee claimed in salaries.  The timesheet template can be downloaded from the ARF claims webpage.</t>
  </si>
  <si>
    <t>Read Instructions carefully before completing claim.  Incomplete claims will be returned.</t>
  </si>
  <si>
    <t>Capital Expenditure for Plant and Machinery for this claim</t>
  </si>
  <si>
    <t>FOR INTERNAL EI USE ONLY</t>
  </si>
  <si>
    <t>Item No.</t>
  </si>
  <si>
    <t>Name of Supplier</t>
  </si>
  <si>
    <t>No. of Quotations</t>
  </si>
  <si>
    <t>New or 
Second Hand</t>
  </si>
  <si>
    <t>Machine Serial No.</t>
  </si>
  <si>
    <t>Description of Item</t>
  </si>
  <si>
    <t>Invoice Number</t>
  </si>
  <si>
    <t>Date</t>
  </si>
  <si>
    <t>Amount Paid net of VAT</t>
  </si>
  <si>
    <t>Disallowed 
(Manual Entry)</t>
  </si>
  <si>
    <t>Deferred 
(Manual Entry)</t>
  </si>
  <si>
    <t>Approved Cost (Calculated)</t>
  </si>
  <si>
    <t>Sample Documentation</t>
  </si>
  <si>
    <t>EI Comments</t>
  </si>
  <si>
    <t>Select…</t>
  </si>
  <si>
    <t>&lt;- unhide rows here and insert more if required</t>
  </si>
  <si>
    <t>Total</t>
  </si>
  <si>
    <t>Disallowed</t>
  </si>
  <si>
    <t>Deferred</t>
  </si>
  <si>
    <t>Expenditure Recommended</t>
  </si>
  <si>
    <t>SUMMARY OF EXPENDITURE</t>
  </si>
  <si>
    <t>Claimed by Client</t>
  </si>
  <si>
    <t>Recommended for Payment</t>
  </si>
  <si>
    <t>Reasons for any Deferred/disallowed costs</t>
  </si>
  <si>
    <t>1. Capital Expenditure Plant &amp; Machinery</t>
  </si>
  <si>
    <t>TOTALS</t>
  </si>
  <si>
    <t>Enter the Course / Module / Programme Title: 
- Use a separate column for each course or programme
- Where a programme runs over multiple days, you can separate by day or else group multiple days</t>
  </si>
  <si>
    <t>&lt;- unhide here for more columns</t>
  </si>
  <si>
    <t xml:space="preserve">Course/Module/Programme Date(s): </t>
  </si>
  <si>
    <t>Duration of Course (full day, half day, 3 day etc:)</t>
  </si>
  <si>
    <t>1. Trainee Costs for this claim</t>
  </si>
  <si>
    <t>- Use a separate line for each person. Additional lines are available by unhiding more rows at the end of the table</t>
  </si>
  <si>
    <t>Max Salary rate for staff trainees</t>
  </si>
  <si>
    <t>Staff Name and Job Title</t>
  </si>
  <si>
    <t>On Grantee Payroll?</t>
  </si>
  <si>
    <r>
      <t>In the table below, enter the number of days allocated to each course for each trainee</t>
    </r>
    <r>
      <rPr>
        <b/>
        <u/>
        <sz val="10"/>
        <color theme="1"/>
        <rFont val="Arial"/>
        <family val="2"/>
      </rPr>
      <t xml:space="preserve"> in this claim</t>
    </r>
  </si>
  <si>
    <t>Days Training in Previous claims</t>
  </si>
  <si>
    <t>Total days training in this claim</t>
  </si>
  <si>
    <r>
      <t xml:space="preserve">Total Cost 
</t>
    </r>
    <r>
      <rPr>
        <sz val="8"/>
        <rFont val="Arial"/>
        <family val="2"/>
      </rPr>
      <t>(Salary / 232 x days)</t>
    </r>
  </si>
  <si>
    <t>% Time allocated</t>
  </si>
  <si>
    <t>Salary based on Payslip provided to EI (over-write)</t>
  </si>
  <si>
    <t>Approved num days 
(over-write)</t>
  </si>
  <si>
    <t>Re-allocated 
(Manual Entry)</t>
  </si>
  <si>
    <t>Disallowed (Calculated)</t>
  </si>
  <si>
    <t>EI Comments
(Choose from list or else over-write as required)</t>
  </si>
  <si>
    <t>Not Paid By Grantee</t>
  </si>
  <si>
    <t>Contractor</t>
  </si>
  <si>
    <t>Salaries Differ</t>
  </si>
  <si>
    <t>Missing Payslip - deferred</t>
  </si>
  <si>
    <t>Yes</t>
  </si>
  <si>
    <t>No</t>
  </si>
  <si>
    <t>1. extra staff trainee rows</t>
  </si>
  <si>
    <t>Total days</t>
  </si>
  <si>
    <t>Total cost</t>
  </si>
  <si>
    <t xml:space="preserve">Number of trainee days: </t>
  </si>
  <si>
    <t xml:space="preserve">Number of trainees: </t>
  </si>
  <si>
    <t xml:space="preserve">Num of Trainees: </t>
  </si>
  <si>
    <t>Num Trainees with allowed costs</t>
  </si>
  <si>
    <t>Days allowed</t>
  </si>
  <si>
    <t>Cost allowed</t>
  </si>
  <si>
    <t xml:space="preserve">2A. Internal Trainer Costs </t>
  </si>
  <si>
    <t>- Internal trainer daily rates must reflect actual base salary costs up to a maximum of €350 per day</t>
  </si>
  <si>
    <t>Max daily rate</t>
  </si>
  <si>
    <t>Employee Name</t>
  </si>
  <si>
    <t>Salary</t>
  </si>
  <si>
    <t>Daily Rate
(calculated)</t>
  </si>
  <si>
    <t>Enter the number of days allocated to each course from Row 1</t>
  </si>
  <si>
    <t>Total Costs</t>
  </si>
  <si>
    <t>Allowed Rate</t>
  </si>
  <si>
    <t>Approved num days (over-write)</t>
  </si>
  <si>
    <t>&lt;- unhide rows here if required</t>
  </si>
  <si>
    <t xml:space="preserve">Number of days listed above: </t>
  </si>
  <si>
    <t xml:space="preserve">2B. External Trainer Costs </t>
  </si>
  <si>
    <t>External Trainer</t>
  </si>
  <si>
    <t>Invoice No.</t>
  </si>
  <si>
    <t>Invoice Amount</t>
  </si>
  <si>
    <t>2C. Training Course Fees (where approved)</t>
  </si>
  <si>
    <t>- Where agreed with Enterprise Ireland, support for (preferably certified) course fees may be applicable here.</t>
  </si>
  <si>
    <t>Course Provider and course title</t>
  </si>
  <si>
    <t>Claim amount</t>
  </si>
  <si>
    <t>Enter the number of staff who attended each course from Row 1</t>
  </si>
  <si>
    <t>Total number of staff</t>
  </si>
  <si>
    <t>Average cost per person</t>
  </si>
  <si>
    <t>Approved Cost (over-write)</t>
  </si>
  <si>
    <t>&lt;- unhide or insert more rows here if required</t>
  </si>
  <si>
    <t>Total Claim amount</t>
  </si>
  <si>
    <t>3. Travel &amp; Subsistence (Staff)</t>
  </si>
  <si>
    <t xml:space="preserve">- Reasonable travel costs are allowed for a) Trips to attend approved training courses listed above, or b) Lean Best Practice Site Visits to external organisations in Ireland or internationally as part of the training programme </t>
  </si>
  <si>
    <t>- Check the Letter of Offer for maximum travel &amp; subsistence rates</t>
  </si>
  <si>
    <t>- Business Development, Sales, Marketing or Conference travel is NOT eligible</t>
  </si>
  <si>
    <t>Location(s) of course</t>
  </si>
  <si>
    <t>Staff name</t>
  </si>
  <si>
    <t>Employee Base Location</t>
  </si>
  <si>
    <t>Insert the Travel cost per course for each staff member for the courses in Row 1</t>
  </si>
  <si>
    <t>Total Cost per person</t>
  </si>
  <si>
    <t>Total Travel and Subsistence cost per course</t>
  </si>
  <si>
    <t>4. Training Advisory Services Costs if approved</t>
  </si>
  <si>
    <r>
      <t xml:space="preserve">- Support for Expert advisory services linked to the training project is for </t>
    </r>
    <r>
      <rPr>
        <b/>
        <sz val="10"/>
        <rFont val="Arial"/>
        <family val="2"/>
      </rPr>
      <t>advice and guidance</t>
    </r>
    <r>
      <rPr>
        <sz val="10"/>
        <rFont val="Arial"/>
        <family val="2"/>
      </rPr>
      <t xml:space="preserve"> on training programme implementation and appraisal as well as benchmarking / diagnostics where appropriate. </t>
    </r>
  </si>
  <si>
    <t>- We will require a breakdown of the work done for the days claimed</t>
  </si>
  <si>
    <t>- This does not extend to general consultancy, research, content development or implementation services.</t>
  </si>
  <si>
    <t xml:space="preserve">- Support for advisory services is limited to a maximum of 10% of the aggregate eligible training expenditure up to a project maximum of €200,000. </t>
  </si>
  <si>
    <t>- Eligible costs are capped at €900 per day inclusive of travel and subsistence and all out-of-pocket expenses. Note that actual costs to the company are based on market rates and may be higher.</t>
  </si>
  <si>
    <t>Service provider company name</t>
  </si>
  <si>
    <t>Breakdown / Detail of work done</t>
  </si>
  <si>
    <t>Daily Rate (max €900)</t>
  </si>
  <si>
    <t>Num Days in claim</t>
  </si>
  <si>
    <t>Cost</t>
  </si>
  <si>
    <t>Approved days (over-write)</t>
  </si>
  <si>
    <t>Approved rate (over-write)</t>
  </si>
  <si>
    <t>5. Other Costs if approved</t>
  </si>
  <si>
    <t xml:space="preserve">- Materials costs are allowable where there are materials required for the training project that are not readily available. </t>
  </si>
  <si>
    <t xml:space="preserve">   This can include costs for specific workbooks or other non-routine training materials or license costs for the use of software or e-learning/VR/AR content </t>
  </si>
  <si>
    <t>- Where approved by Enterprise Ireland, eligible costs can include rental costs of training facilities where it can be demonstrated that adequate facilities are not otherwise available to the company</t>
  </si>
  <si>
    <t>- Costs for stationery, flip charts or other standard training materials are NOT eligible</t>
  </si>
  <si>
    <t>Item(s)</t>
  </si>
  <si>
    <t>Description and Purpose</t>
  </si>
  <si>
    <t xml:space="preserve">Read Instructions carefully before completing claim.  Incomplete claims will be returned.
</t>
  </si>
  <si>
    <t>Implementation Expenditure - Salaries &amp; Overheads</t>
  </si>
  <si>
    <t>Employee Staff No.</t>
  </si>
  <si>
    <t>Role on the Project</t>
  </si>
  <si>
    <t>Hourly/Daily Rate</t>
  </si>
  <si>
    <t>Salary Frequency</t>
  </si>
  <si>
    <t>Salary Amount Claimed</t>
  </si>
  <si>
    <t>Monthly Gross</t>
  </si>
  <si>
    <t>Hourly Rate</t>
  </si>
  <si>
    <t>Daily Rate</t>
  </si>
  <si>
    <t>M (monthly)</t>
  </si>
  <si>
    <t xml:space="preserve">Subtotal: </t>
  </si>
  <si>
    <t>Overheads:</t>
  </si>
  <si>
    <t>Implementation Expenditure - Materials</t>
  </si>
  <si>
    <t>Materials
Item No.</t>
  </si>
  <si>
    <t>M1</t>
  </si>
  <si>
    <t>M2</t>
  </si>
  <si>
    <t>M3</t>
  </si>
  <si>
    <t>Implementation Expenditure  - Consultancy Fees</t>
  </si>
  <si>
    <t>Fees
Item No.</t>
  </si>
  <si>
    <t>Consultant/Service Provider Name</t>
  </si>
  <si>
    <t>Role/Function</t>
  </si>
  <si>
    <t>Invoice Date</t>
  </si>
  <si>
    <t>Rate per Day</t>
  </si>
  <si>
    <t>No. of Days</t>
  </si>
  <si>
    <t>F1</t>
  </si>
  <si>
    <t>F2</t>
  </si>
  <si>
    <t>F3</t>
  </si>
  <si>
    <t>Implementation Expenditure - Travel &amp; Subsistence</t>
  </si>
  <si>
    <t>Trip Information</t>
  </si>
  <si>
    <t>Travel Expenditure</t>
  </si>
  <si>
    <t>Related Subsistence for Each Trip</t>
  </si>
  <si>
    <t>Travel
Item No.</t>
  </si>
  <si>
    <t>Details of trip
Destination (From-To) &amp; Purpose</t>
  </si>
  <si>
    <t xml:space="preserve">Date of Travel
</t>
  </si>
  <si>
    <r>
      <t xml:space="preserve">Travel Type </t>
    </r>
    <r>
      <rPr>
        <b/>
        <sz val="9"/>
        <rFont val="Calibri"/>
        <family val="2"/>
        <scheme val="minor"/>
      </rPr>
      <t>(Mileage in Km, Tickets or Car hire)</t>
    </r>
  </si>
  <si>
    <t>Costs Incurred</t>
  </si>
  <si>
    <t>Number of days</t>
  </si>
  <si>
    <t>Rate</t>
  </si>
  <si>
    <t>Subsistence</t>
  </si>
  <si>
    <t>From</t>
  </si>
  <si>
    <t>To</t>
  </si>
  <si>
    <t>T1</t>
  </si>
  <si>
    <t>T2</t>
  </si>
  <si>
    <t>T3</t>
  </si>
  <si>
    <t>Travel:</t>
  </si>
  <si>
    <t>Subsistence:</t>
  </si>
  <si>
    <t>Travel &amp; Subsistence Total:</t>
  </si>
  <si>
    <t>Director Statement: Please print on headed paper, sign, scan and return with the claim</t>
  </si>
  <si>
    <t>Grantee Company Name:</t>
  </si>
  <si>
    <t>Project No(s): (ref Letter of Offer)</t>
  </si>
  <si>
    <t>Grant Rate %: (ref Letter of Offer)</t>
  </si>
  <si>
    <t>Claim No:</t>
  </si>
  <si>
    <r>
      <t xml:space="preserve">On </t>
    </r>
    <r>
      <rPr>
        <b/>
        <sz val="10"/>
        <color theme="1"/>
        <rFont val="Arial"/>
        <family val="2"/>
      </rPr>
      <t>{INSERT DATE}</t>
    </r>
    <r>
      <rPr>
        <sz val="10"/>
        <color theme="1"/>
        <rFont val="Arial"/>
        <family val="2"/>
      </rPr>
      <t>, and in accordance with the above Project Number under which an Accelerated Recovery Fund (ARF) Grant was approved for the above-mentioned Grantee Company, I/We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r>
  </si>
  <si>
    <t>Cells below are auto populated from Claim Detail tab, do not edit</t>
  </si>
  <si>
    <t>Expenditure</t>
  </si>
  <si>
    <t>Grant Rate Applied (see above)</t>
  </si>
  <si>
    <t>Capital Expenditure:</t>
  </si>
  <si>
    <t>Training Expenditure:</t>
  </si>
  <si>
    <t>Implementation Expenditure:</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</si>
  <si>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</si>
  <si>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</si>
  <si>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</si>
  <si>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</si>
  <si>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</si>
  <si>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</si>
  <si>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I/We declare that, the salary costs included in this claim are exclusive of all Wage Subsidies (e.g. TWSS, EWSS, etc.).</t>
  </si>
  <si>
    <t>By submitting this claim to Enterprise Ireland, you are agreeing to supply the supporting information and documentation required at the Post Payment Validation Stage within 12 months.</t>
  </si>
  <si>
    <t>Yours faithfully</t>
  </si>
  <si>
    <t>To be signed by Managing Director or Two Directors</t>
  </si>
  <si>
    <t>1.  Name &amp; Title:</t>
  </si>
  <si>
    <t>2.  Name &amp; Title:</t>
  </si>
  <si>
    <t>Insert Signature 1:</t>
  </si>
  <si>
    <t>Insert Signature 2:</t>
  </si>
  <si>
    <t>Freedom of Information Act applies.</t>
  </si>
  <si>
    <t>Amount Claimed by Client</t>
  </si>
  <si>
    <t>Amount Recommended for Payment</t>
  </si>
  <si>
    <t>Trainee Costs</t>
  </si>
  <si>
    <t>Wages</t>
  </si>
  <si>
    <t>Travel</t>
  </si>
  <si>
    <t>Internal Trainers Costs</t>
  </si>
  <si>
    <t>External Trainer &amp; Course Costs</t>
  </si>
  <si>
    <t>Total Amount Claimed</t>
  </si>
  <si>
    <t>Total Amount Recommended</t>
  </si>
  <si>
    <t>Approved</t>
  </si>
  <si>
    <t>€</t>
  </si>
  <si>
    <t>Internal Trainers</t>
  </si>
  <si>
    <t>TOTAL COST FOR ALL TRAINING:</t>
  </si>
  <si>
    <t>Item</t>
  </si>
  <si>
    <t>Subtotal:</t>
  </si>
  <si>
    <t>C1</t>
  </si>
  <si>
    <t>C2</t>
  </si>
  <si>
    <t>C3</t>
  </si>
  <si>
    <t xml:space="preserve">
Item No.</t>
  </si>
  <si>
    <t>Amount being claimed 
(ex VAT)</t>
  </si>
  <si>
    <t>Amount being claimed
(ex VAT)</t>
  </si>
  <si>
    <t>Implementation Expenditure - Certification Testing Costs</t>
  </si>
  <si>
    <r>
      <rPr>
        <b/>
        <sz val="10"/>
        <rFont val="Arial"/>
        <family val="2"/>
      </rPr>
      <t>Important Notes on Checklists:</t>
    </r>
    <r>
      <rPr>
        <sz val="10"/>
        <rFont val="Arial"/>
        <family val="2"/>
      </rPr>
      <t xml:space="preserve">
There are two checklists for ARF claims:
</t>
    </r>
    <r>
      <rPr>
        <b/>
        <sz val="10"/>
        <rFont val="Arial"/>
        <family val="2"/>
      </rPr>
      <t>• Payment Checklist 2021</t>
    </r>
    <r>
      <rPr>
        <sz val="10"/>
        <rFont val="Arial"/>
        <family val="2"/>
      </rPr>
      <t xml:space="preserve"> must be completed to receive payment.
</t>
    </r>
    <r>
      <rPr>
        <b/>
        <sz val="10"/>
        <rFont val="Arial"/>
        <family val="2"/>
      </rPr>
      <t>• Validation Checklist 2022</t>
    </r>
    <r>
      <rPr>
        <sz val="10"/>
        <rFont val="Arial"/>
        <family val="2"/>
      </rPr>
      <t xml:space="preserve"> must be completed in advance of validating your claim post payment in 2022.
</t>
    </r>
  </si>
  <si>
    <r>
      <t xml:space="preserve">Payment Checklist 2021
</t>
    </r>
    <r>
      <rPr>
        <sz val="10"/>
        <rFont val="Arial"/>
        <family val="2"/>
      </rPr>
      <t>The checklist below begins with the mandatory requirements for all claims and is then broken out into specific detail required for capital and Training.
Complete the categories relevant to your claim.</t>
    </r>
  </si>
  <si>
    <t>Post Payment Validation Stage
The checklist below begins with the mandatory requirements for all claims and is then broken out into specific detail required for each category of claim.
Complete the categories relevant to your claim.</t>
  </si>
  <si>
    <r>
      <rPr>
        <b/>
        <sz val="10"/>
        <rFont val="Arial"/>
        <family val="2"/>
      </rPr>
      <t>Important Notes on Checklists:</t>
    </r>
    <r>
      <rPr>
        <sz val="10"/>
        <rFont val="Arial"/>
        <family val="2"/>
      </rPr>
      <t xml:space="preserve">
There are two checklists for ARF claims:
</t>
    </r>
    <r>
      <rPr>
        <b/>
        <sz val="10"/>
        <rFont val="Arial"/>
        <family val="2"/>
      </rPr>
      <t>• Payment Checklist 2021</t>
    </r>
    <r>
      <rPr>
        <sz val="10"/>
        <rFont val="Arial"/>
        <family val="2"/>
      </rPr>
      <t xml:space="preserve"> must be completed to receive payment.
• </t>
    </r>
    <r>
      <rPr>
        <b/>
        <sz val="10"/>
        <rFont val="Arial"/>
        <family val="2"/>
      </rPr>
      <t>Validation Checklist 2022</t>
    </r>
    <r>
      <rPr>
        <sz val="10"/>
        <rFont val="Arial"/>
        <family val="2"/>
      </rPr>
      <t xml:space="preserve"> must be completed in advance of validating your claim post payment in 2022.
• </t>
    </r>
    <r>
      <rPr>
        <b/>
        <sz val="10"/>
        <rFont val="Arial"/>
        <family val="2"/>
      </rPr>
      <t>Validation checklist 2022</t>
    </r>
    <r>
      <rPr>
        <sz val="10"/>
        <rFont val="Arial"/>
        <family val="2"/>
      </rPr>
      <t xml:space="preserve"> must be completed within 12 months of Payment.
</t>
    </r>
  </si>
  <si>
    <t>By submitting this claim to Enterprise Ireland, you are agreeing to supply the supporting information and documentation required at the Post Payment Validation Stage within 12 months. See tab below 'Validation Checklist 2022' for detail required.</t>
  </si>
  <si>
    <t>Certification Testing</t>
  </si>
  <si>
    <t>The Items below must be submitted</t>
  </si>
  <si>
    <t>Items Attached</t>
  </si>
  <si>
    <t>Quotations, tenders and other supporting documentation contained in the Grant Agreement in respect of this claim should be available for inspection at the Grantee Company’s premises.</t>
  </si>
  <si>
    <t>A progress report must be submitted. The progress report template for capital, training and implmentation can be downloaded from the ARF claim page.</t>
  </si>
  <si>
    <t>Payment Checklist 2021</t>
  </si>
  <si>
    <r>
      <t xml:space="preserve">•  </t>
    </r>
    <r>
      <rPr>
        <b/>
        <sz val="12"/>
        <color theme="1"/>
        <rFont val="Calibri"/>
        <family val="2"/>
        <scheme val="minor"/>
      </rPr>
      <t>Trainee Costs:</t>
    </r>
    <r>
      <rPr>
        <sz val="12"/>
        <color theme="1"/>
        <rFont val="Calibri"/>
        <family val="2"/>
        <scheme val="minor"/>
      </rPr>
      <t xml:space="preserve">  Note that only the first €80,000 of salary costs are taken into account.
•  </t>
    </r>
    <r>
      <rPr>
        <b/>
        <sz val="12"/>
        <color theme="1"/>
        <rFont val="Calibri"/>
        <family val="2"/>
        <scheme val="minor"/>
      </rPr>
      <t>Internal Trainer Costs:</t>
    </r>
    <r>
      <rPr>
        <sz val="12"/>
        <color theme="1"/>
        <rFont val="Calibri"/>
        <family val="2"/>
        <scheme val="minor"/>
      </rPr>
      <t xml:space="preserve"> Internal trainer daily rates must reflect actual base salary costs up to a maximum of €350 per day.
• </t>
    </r>
    <r>
      <rPr>
        <b/>
        <sz val="12"/>
        <color theme="1"/>
        <rFont val="Calibri"/>
        <family val="2"/>
        <scheme val="minor"/>
      </rPr>
      <t xml:space="preserve"> External Trainer Costs:</t>
    </r>
    <r>
      <rPr>
        <sz val="12"/>
        <color theme="1"/>
        <rFont val="Calibri"/>
        <family val="2"/>
        <scheme val="minor"/>
      </rPr>
      <t xml:space="preserve">  External trainer daily rates may vary, but EI support is limited to the first €900 per day including all travel and other costs.</t>
    </r>
  </si>
  <si>
    <r>
      <rPr>
        <b/>
        <sz val="12"/>
        <color theme="1"/>
        <rFont val="Calibri"/>
        <family val="2"/>
        <scheme val="minor"/>
      </rPr>
      <t>Salaries Note:</t>
    </r>
    <r>
      <rPr>
        <sz val="12"/>
        <color theme="1"/>
        <rFont val="Calibri"/>
        <family val="2"/>
        <scheme val="minor"/>
      </rPr>
      <t xml:space="preserve">
•  Only staff on the payroll of the Company (as defined exactly in the Letter of Offer) are eligible for support.
•  Salary costs for internal staff employed directly on the project are eligible, based on their signed weekly timesheets (template available under the Accelerated Recovery Fund link here https://www.enterprise-ireland.com/en/Process/Companies/).
•  Annual Base Salary excludes employers PRSI, bonus and commission and is capped at €80,000 per annum, per person.
•  The Hourly/Daily rate should be calculated as per the Letter of Offer.
•  Eligible salary rates should be calculated based on the employee's basic salary at the start of the claim period (except where a salary reduction has occured).
•  Grants are calculated Net of any Government wage subsidy (e.g. EWSS).
•  Note that the costs of administration, finance, IT support, routine meeting attendance (e.g. H&amp;S) etc., are considered as overheads and are covered under the overhead allowance (calculated at 30% of eligible salary costs).
•  Salary costs of the Managing Director (MD) or Chief Executive Officer (CEO) are generally not eligible with the exception of Small Enterprises where a maximum 30% of their time may be eligible if it is deemed critical to the project.
</t>
    </r>
    <r>
      <rPr>
        <b/>
        <sz val="12"/>
        <color theme="1"/>
        <rFont val="Calibri"/>
        <family val="2"/>
        <scheme val="minor"/>
      </rPr>
      <t>Overheads Note:</t>
    </r>
    <r>
      <rPr>
        <sz val="12"/>
        <color theme="1"/>
        <rFont val="Calibri"/>
        <family val="2"/>
        <scheme val="minor"/>
      </rPr>
      <t xml:space="preserve">
•  Do not itemise overhead expenditure. 
•  No evidence of expenditure or proof of payment is required for overheads.  
•  Overheads are calculated as a percentage of certified Salary/Wages.  
•  Please refer to your Letter of Offer to establish if you have been approved overheads as part of your Accelerated Recovery Fund grant.
</t>
    </r>
  </si>
  <si>
    <t>Eligible base Salary 
(max annual €80,000)</t>
  </si>
  <si>
    <r>
      <t xml:space="preserve">Daily Rate
</t>
    </r>
    <r>
      <rPr>
        <b/>
        <sz val="9"/>
        <color theme="1"/>
        <rFont val="Arial"/>
        <family val="2"/>
      </rPr>
      <t>(enter manually, Max €900)</t>
    </r>
  </si>
  <si>
    <r>
      <rPr>
        <sz val="10"/>
        <color rgb="FF000000"/>
        <rFont val="Arial"/>
        <family val="2"/>
      </rPr>
      <t>External Trainer:  For each invoice claimed, you must submit a copy of Bank Statement as proof of payment*.</t>
    </r>
    <r>
      <rPr>
        <b/>
        <sz val="10"/>
        <color rgb="FF000000"/>
        <rFont val="Arial"/>
        <family val="2"/>
      </rPr>
      <t xml:space="preserve">
Note</t>
    </r>
    <r>
      <rPr>
        <sz val="10"/>
        <color rgb="FF000000"/>
        <rFont val="Arial"/>
        <family val="2"/>
      </rPr>
      <t>: Invoices marked paid or suppliers’ statements are not acceptable proof of payment.</t>
    </r>
    <r>
      <rPr>
        <b/>
        <sz val="10"/>
        <color rgb="FF000000"/>
        <rFont val="Arial"/>
        <family val="2"/>
      </rPr>
      <t xml:space="preserve">
Note:</t>
    </r>
    <r>
      <rPr>
        <sz val="10"/>
        <color rgb="FF000000"/>
        <rFont val="Arial"/>
        <family val="2"/>
      </rPr>
      <t xml:space="preserve"> Numbering of supporting documentation as detailed above.</t>
    </r>
    <r>
      <rPr>
        <b/>
        <sz val="10"/>
        <color rgb="FF000000"/>
        <rFont val="Arial"/>
        <family val="2"/>
      </rPr>
      <t xml:space="preserve">
Staff Members</t>
    </r>
    <r>
      <rPr>
        <sz val="10"/>
        <color rgb="FF000000"/>
        <rFont val="Arial"/>
        <family val="2"/>
      </rPr>
      <t xml:space="preserve">: Grantee Company Bank Statement for period of payslip supplied.  For </t>
    </r>
    <r>
      <rPr>
        <b/>
        <sz val="10"/>
        <color rgb="FF000000"/>
        <rFont val="Arial"/>
        <family val="2"/>
      </rPr>
      <t>batch payments</t>
    </r>
    <r>
      <rPr>
        <sz val="10"/>
        <color rgb="FF000000"/>
        <rFont val="Arial"/>
        <family val="2"/>
      </rPr>
      <t xml:space="preserve">, a payroll listing clearly showing staff name, net amounts and batch total will also be required. </t>
    </r>
    <r>
      <rPr>
        <b/>
        <sz val="10"/>
        <color rgb="FF000000"/>
        <rFont val="Arial"/>
        <family val="2"/>
      </rPr>
      <t>Timesheets are also required</t>
    </r>
    <r>
      <rPr>
        <sz val="10"/>
        <color rgb="FF000000"/>
        <rFont val="Arial"/>
        <family val="2"/>
      </rPr>
      <t>.</t>
    </r>
    <r>
      <rPr>
        <b/>
        <sz val="10"/>
        <color rgb="FF000000"/>
        <rFont val="Arial"/>
        <family val="2"/>
      </rPr>
      <t xml:space="preserve">
*N.B. When printing out online bank statements to be scanned as proof of payment, please ensure that the account number and the Grantee’s name are clearly showing on the statement.</t>
    </r>
  </si>
  <si>
    <t>Client Information Request</t>
  </si>
  <si>
    <t>Select….</t>
  </si>
  <si>
    <t>As the Grant may include payment against salary or consultancy costs yet to be incurred in December 2021, any grant in respect of such prospective costs is an advance payment which will documented by Enterprise Ireland as such and shall be inspected and validated after the 31st of December, 2021</t>
  </si>
  <si>
    <t>Company Name:</t>
  </si>
  <si>
    <t>Company Contact Name:</t>
  </si>
  <si>
    <t>Contact Email Address:</t>
  </si>
  <si>
    <t>Document Date:</t>
  </si>
  <si>
    <t xml:space="preserve">What are the objectives of the project? – explain the context and background (10-20 lines).
[Refer to the original application including specific metrics and targets]. </t>
  </si>
  <si>
    <t>2.  Activities Carried Out:</t>
  </si>
  <si>
    <t>What improvements have been carried out as part of the project? 
[There is no need to list any details that is captured in the Claim cost workbook]</t>
  </si>
  <si>
    <t>Describe the high-level activities along with the work carried</t>
  </si>
  <si>
    <t>Include details of work undertaken by Consultants.  Reports compiled by Consultants may be requested as part of the Inspection process.</t>
  </si>
  <si>
    <t xml:space="preserve"> 3.  Material usage on the project (if any)</t>
  </si>
  <si>
    <t>Describe exactly the impact of the materials spend on the project.  What happened these materials?</t>
  </si>
  <si>
    <t>1.  Project Objectives:</t>
  </si>
  <si>
    <t>2A.  Activities Carried Out By Company Employees</t>
  </si>
  <si>
    <t>2B.  Activities Carried Out By Consultants (if any)</t>
  </si>
  <si>
    <t>Give details of the purpose of all travel undertaken as part of this project.  Why was this travel necessary?  What was the outcome of the travel undertaken, i.e. what was the impact of each trip?  Who did the Company employees travel to?</t>
  </si>
  <si>
    <t xml:space="preserve"> 4.  Travel &amp; Subsistence costs relating to project work (if any)</t>
  </si>
  <si>
    <t xml:space="preserve"> 5.  Project Impacts</t>
  </si>
  <si>
    <t xml:space="preserve"> 6.  Key Challenges</t>
  </si>
  <si>
    <t>•  List any significant challenges that may have impeded the delivery of the project objectives.
•  Have there been any significant deviations from the original plan? Explain the context and rationale for deviations and how the changes impact on the project objectives.</t>
  </si>
  <si>
    <r>
      <t xml:space="preserve">List the key impacts to date. Include where relevant:
1)  </t>
    </r>
    <r>
      <rPr>
        <b/>
        <i/>
        <sz val="11"/>
        <rFont val="Calibri"/>
        <family val="2"/>
      </rPr>
      <t>Measurable and qualitative operational improvements</t>
    </r>
    <r>
      <rPr>
        <i/>
        <sz val="11"/>
        <rFont val="Calibri"/>
        <family val="2"/>
      </rPr>
      <t xml:space="preserve"> e.g. cost savings, reduction in delivery lead times, capacity increases, etc.
2)  </t>
    </r>
    <r>
      <rPr>
        <b/>
        <i/>
        <sz val="11"/>
        <rFont val="Calibri"/>
        <family val="2"/>
      </rPr>
      <t>Strategic business impacts</t>
    </r>
    <r>
      <rPr>
        <i/>
        <sz val="11"/>
        <rFont val="Calibri"/>
        <family val="2"/>
      </rPr>
      <t xml:space="preserve"> e.g. increased productivity, competitiveness, resilience, sustainability.
[Insert illustrative diagrams, charts or photos where possible].</t>
    </r>
  </si>
  <si>
    <r>
      <rPr>
        <sz val="12"/>
        <color theme="1"/>
        <rFont val="Calibri"/>
        <family val="2"/>
        <scheme val="minor"/>
      </rPr>
      <t>• A Progress Report must be completed with each</t>
    </r>
    <r>
      <rPr>
        <b/>
        <sz val="12"/>
        <color theme="1"/>
        <rFont val="Calibri"/>
        <family val="2"/>
        <scheme val="minor"/>
      </rPr>
      <t xml:space="preserve"> </t>
    </r>
    <r>
      <rPr>
        <sz val="12"/>
        <color theme="1"/>
        <rFont val="Calibri"/>
        <family val="2"/>
        <scheme val="minor"/>
      </rPr>
      <t>claim detailing the progress of the project.</t>
    </r>
    <r>
      <rPr>
        <b/>
        <sz val="12"/>
        <color theme="1"/>
        <rFont val="Calibri"/>
        <family val="2"/>
        <scheme val="minor"/>
      </rPr>
      <t xml:space="preserve"> </t>
    </r>
    <r>
      <rPr>
        <sz val="12"/>
        <color theme="1"/>
        <rFont val="Calibri"/>
        <family val="2"/>
        <scheme val="minor"/>
      </rPr>
      <t xml:space="preserve"> Reference Progess report tab below for template.</t>
    </r>
  </si>
  <si>
    <t>Project Number*:</t>
  </si>
  <si>
    <t>*Use a single progress report even where separate grants were approved (for Capital, Implementation or Training).</t>
  </si>
  <si>
    <t>Hours or Days Claimed PRE 26/11/21</t>
  </si>
  <si>
    <t>Hours or Days Claimed POST 26/11/21</t>
  </si>
  <si>
    <t>ADVANCE</t>
  </si>
  <si>
    <t>Salary Amount Advanced</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</si>
  <si>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
This should correspond with the </t>
    </r>
    <r>
      <rPr>
        <b/>
        <sz val="10"/>
        <color theme="1"/>
        <rFont val="Arial"/>
        <family val="2"/>
      </rPr>
      <t xml:space="preserve">Directors Statement </t>
    </r>
    <r>
      <rPr>
        <sz val="10"/>
        <color theme="1"/>
        <rFont val="Arial"/>
        <family val="2"/>
      </rPr>
      <t>previously submitted.</t>
    </r>
  </si>
  <si>
    <t>Calculations (optional) - insert Monthly Gross and choose Hourly or Daily rate to copy to column F (left)</t>
  </si>
  <si>
    <t>Amount Advanced POST 26/11/21
(ex VAT)</t>
  </si>
  <si>
    <t>Amount Claimed
PRE 26/11/21
(ex VAT)</t>
  </si>
  <si>
    <t>TOTALS:</t>
  </si>
  <si>
    <t>This worksheet is for use when claiming:
1. Payment (reference Payment Checklist 2021 tab below) and 2. Post Payment Validation Stage (reference Validation Checklist 2022 tab below).
For initial payment,complete the payment checklist and capital, training and implementation claim forms.
The post validation stage claim must be competed and submitted within 12 months of receiving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</si>
</sst>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quot;€&quot;* #,##0_-;_-&quot;€&quot;* &quot;-&quot;_-;_-@_-"/>
    <numFmt numFmtId="44" formatCode="_-&quot;€&quot;* #,##0.00_-;\-&quot;€&quot;* #,##0.00_-;_-&quot;€&quot;* &quot;-&quot;??_-;_-@_-"/>
    <numFmt numFmtId="43" formatCode="_-* #,##0.00_-;\-* #,##0.00_-;_-* &quot;-&quot;??_-;_-@_-"/>
    <numFmt numFmtId="164" formatCode="_(&quot;$&quot;* #,##0.00_);_(&quot;$&quot;* \(#,##0.00\);_(&quot;$&quot;* &quot;-&quot;??_);_(@_)"/>
    <numFmt numFmtId="165" formatCode="_-&quot;€&quot;* #,##0_-;\-&quot;€&quot;* #,##0_-;_-&quot;€&quot;* &quot;-&quot;??_-;_-@_-"/>
    <numFmt numFmtId="166" formatCode="&quot;€&quot;#,##0.00"/>
    <numFmt numFmtId="167" formatCode="_-[$€-2]\ * #,##0.00_-;\-[$€-2]\ * #,##0.00_-;_-[$€-2]\ * &quot;-&quot;??_-;_-@_-"/>
    <numFmt numFmtId="168" formatCode="_-[$€-1809]* #,##0.00_-;\-[$€-1809]* #,##0.00_-;_-[$€-1809]* &quot;-&quot;??_-;_-@_-"/>
    <numFmt numFmtId="169" formatCode="0.0"/>
    <numFmt numFmtId="170" formatCode="#,##0.0"/>
    <numFmt numFmtId="171" formatCode="_-* #,##0_-;\-* #,##0_-;_-* &quot;-&quot;??_-;_-@_-"/>
    <numFmt numFmtId="172" formatCode="0_ ;\-0\ "/>
    <numFmt numFmtId="173" formatCode="_-* #,##0.0_-;\-* #,##0.0_-;_-* &quot;-&quot;?_-;_-@_-"/>
  </numFmts>
  <fonts count="105"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sz val="11"/>
      <color rgb="FF0070C0"/>
      <name val="Calibri"/>
      <family val="2"/>
      <scheme val="minor"/>
    </font>
    <font>
      <sz val="10"/>
      <color rgb="FF0070C0"/>
      <name val="Calibri"/>
      <family val="2"/>
      <scheme val="minor"/>
    </font>
    <font>
      <b/>
      <sz val="10"/>
      <color rgb="FF006100"/>
      <name val="Calibri"/>
      <family val="2"/>
      <scheme val="minor"/>
    </font>
    <font>
      <sz val="10"/>
      <color theme="1"/>
      <name val="Calibri"/>
      <family val="2"/>
      <scheme val="minor"/>
    </font>
    <font>
      <b/>
      <sz val="10"/>
      <name val="Calibri"/>
      <family val="2"/>
      <scheme val="minor"/>
    </font>
    <font>
      <sz val="10"/>
      <name val="Calibri"/>
      <family val="2"/>
      <scheme val="minor"/>
    </font>
    <font>
      <b/>
      <sz val="10"/>
      <color theme="0"/>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b/>
      <sz val="14"/>
      <name val="Calibri"/>
      <family val="2"/>
      <scheme val="minor"/>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sz val="11"/>
      <color rgb="FF9C0006"/>
      <name val="Calibri"/>
      <family val="2"/>
      <scheme val="minor"/>
    </font>
    <font>
      <sz val="11"/>
      <color rgb="FF9C5700"/>
      <name val="Calibri"/>
      <family val="2"/>
      <scheme val="minor"/>
    </font>
    <font>
      <sz val="11"/>
      <color rgb="FFFA7D00"/>
      <name val="Calibri"/>
      <family val="2"/>
      <scheme val="minor"/>
    </font>
    <font>
      <sz val="11"/>
      <color rgb="FFFF0000"/>
      <name val="Calibri"/>
      <family val="2"/>
      <scheme val="minor"/>
    </font>
    <font>
      <sz val="10"/>
      <color theme="0"/>
      <name val="Arial"/>
      <family val="2"/>
    </font>
    <font>
      <sz val="9"/>
      <color theme="1"/>
      <name val="Arial"/>
      <family val="2"/>
    </font>
    <font>
      <sz val="8"/>
      <name val="Arial"/>
      <family val="2"/>
    </font>
    <font>
      <b/>
      <sz val="26"/>
      <color rgb="FF006100"/>
      <name val="Calibri"/>
      <family val="2"/>
      <scheme val="minor"/>
    </font>
    <font>
      <b/>
      <sz val="11"/>
      <color theme="0"/>
      <name val="Arial"/>
      <family val="2"/>
    </font>
    <font>
      <i/>
      <sz val="10"/>
      <color theme="0"/>
      <name val="Arial"/>
      <family val="2"/>
    </font>
    <font>
      <i/>
      <sz val="10"/>
      <color theme="3"/>
      <name val="Arial"/>
      <family val="2"/>
    </font>
    <font>
      <b/>
      <sz val="9"/>
      <color rgb="FFFA7D00"/>
      <name val="Calibri"/>
      <family val="2"/>
      <scheme val="minor"/>
    </font>
    <font>
      <sz val="7"/>
      <name val="Arial"/>
      <family val="2"/>
    </font>
    <font>
      <sz val="9"/>
      <name val="Arial"/>
      <family val="2"/>
    </font>
    <font>
      <b/>
      <sz val="9"/>
      <name val="Arial"/>
      <family val="2"/>
    </font>
    <font>
      <i/>
      <sz val="9"/>
      <color theme="3"/>
      <name val="Arial"/>
      <family val="2"/>
    </font>
    <font>
      <sz val="12"/>
      <name val="Arial"/>
      <family val="2"/>
    </font>
    <font>
      <b/>
      <sz val="10"/>
      <color rgb="FF000000"/>
      <name val="Arial"/>
      <family val="2"/>
    </font>
    <font>
      <b/>
      <sz val="10"/>
      <color rgb="FFFFC000"/>
      <name val="Arial"/>
      <family val="2"/>
    </font>
    <font>
      <b/>
      <sz val="10"/>
      <color rgb="FF00B0F0"/>
      <name val="Arial"/>
      <family val="2"/>
    </font>
    <font>
      <b/>
      <sz val="10"/>
      <color rgb="FF00B050"/>
      <name val="Arial"/>
      <family val="2"/>
    </font>
    <font>
      <sz val="10"/>
      <color rgb="FFFF0000"/>
      <name val="Arial"/>
      <family val="2"/>
    </font>
    <font>
      <b/>
      <sz val="11"/>
      <name val="Arial"/>
      <family val="2"/>
    </font>
    <font>
      <b/>
      <sz val="9"/>
      <color theme="0"/>
      <name val="Arial"/>
      <family val="2"/>
    </font>
    <font>
      <b/>
      <sz val="16"/>
      <color theme="0"/>
      <name val="Calibri"/>
      <family val="2"/>
      <scheme val="minor"/>
    </font>
    <font>
      <sz val="9"/>
      <color theme="0"/>
      <name val="Arial"/>
      <family val="2"/>
    </font>
    <font>
      <b/>
      <sz val="10"/>
      <color theme="1"/>
      <name val="Calibri"/>
      <family val="2"/>
      <scheme val="minor"/>
    </font>
    <font>
      <sz val="9"/>
      <color theme="1"/>
      <name val="Calibri"/>
      <family val="2"/>
      <scheme val="minor"/>
    </font>
    <font>
      <b/>
      <sz val="11"/>
      <color theme="1"/>
      <name val="Arial"/>
      <family val="2"/>
    </font>
    <font>
      <i/>
      <sz val="9"/>
      <color theme="1"/>
      <name val="Arial"/>
      <family val="2"/>
    </font>
    <font>
      <b/>
      <sz val="16"/>
      <color theme="1"/>
      <name val="Calibri"/>
      <family val="2"/>
      <scheme val="minor"/>
    </font>
    <font>
      <sz val="8"/>
      <color theme="1"/>
      <name val="Arial"/>
      <family val="2"/>
    </font>
    <font>
      <sz val="12"/>
      <name val="Calibri"/>
      <family val="2"/>
      <scheme val="minor"/>
    </font>
    <font>
      <sz val="12"/>
      <color theme="1"/>
      <name val="Calibri"/>
      <family val="2"/>
    </font>
    <font>
      <b/>
      <sz val="9"/>
      <color theme="1"/>
      <name val="Arial"/>
      <family val="2"/>
    </font>
    <font>
      <sz val="11"/>
      <name val="Calibri"/>
      <family val="2"/>
    </font>
    <font>
      <b/>
      <sz val="9"/>
      <name val="Calibri"/>
      <family val="2"/>
      <scheme val="minor"/>
    </font>
    <font>
      <i/>
      <sz val="11"/>
      <color theme="1"/>
      <name val="Calibri"/>
      <family val="2"/>
      <scheme val="minor"/>
    </font>
    <font>
      <i/>
      <sz val="11"/>
      <name val="Calibri"/>
      <family val="2"/>
    </font>
    <font>
      <b/>
      <u/>
      <sz val="10"/>
      <color theme="1"/>
      <name val="Arial"/>
      <family val="2"/>
    </font>
    <font>
      <sz val="11"/>
      <color rgb="FF000000"/>
      <name val="Calibri"/>
      <family val="2"/>
    </font>
    <font>
      <sz val="14"/>
      <color theme="0"/>
      <name val="Calibri"/>
      <family val="2"/>
      <scheme val="minor"/>
    </font>
    <font>
      <b/>
      <sz val="9"/>
      <color theme="0"/>
      <name val="Calibri"/>
      <family val="2"/>
      <scheme val="minor"/>
    </font>
    <font>
      <u/>
      <sz val="10"/>
      <color rgb="FF0000E1"/>
      <name val="Calibri"/>
      <family val="2"/>
      <scheme val="minor"/>
    </font>
    <font>
      <b/>
      <i/>
      <sz val="9"/>
      <color theme="1"/>
      <name val="Arial"/>
      <family val="2"/>
    </font>
    <font>
      <b/>
      <i/>
      <sz val="9"/>
      <color theme="3"/>
      <name val="Arial"/>
      <family val="2"/>
    </font>
    <font>
      <b/>
      <u/>
      <sz val="12"/>
      <name val="Calibri"/>
      <family val="2"/>
      <scheme val="minor"/>
    </font>
    <font>
      <i/>
      <sz val="11"/>
      <name val="Calibri"/>
      <family val="2"/>
      <scheme val="minor"/>
    </font>
    <font>
      <i/>
      <sz val="11"/>
      <color rgb="FF808080"/>
      <name val="Calibri"/>
      <family val="2"/>
      <scheme val="minor"/>
    </font>
    <font>
      <b/>
      <i/>
      <sz val="11"/>
      <name val="Calibri"/>
      <family val="2"/>
    </font>
    <font>
      <i/>
      <sz val="10"/>
      <color theme="1"/>
      <name val="Calibri"/>
      <family val="2"/>
      <scheme val="minor"/>
    </font>
  </fonts>
  <fills count="24">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bgColor indexed="64"/>
      </patternFill>
    </fill>
    <fill>
      <patternFill patternType="solid">
        <fgColor rgb="FF0070C0"/>
        <bgColor indexed="64"/>
      </patternFill>
    </fill>
    <fill>
      <patternFill patternType="solid">
        <fgColor theme="5" tint="0.79998168889431442"/>
        <bgColor indexed="65"/>
      </patternFill>
    </fill>
    <fill>
      <patternFill patternType="solid">
        <fgColor rgb="FF00B0F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7CE"/>
      </patternFill>
    </fill>
    <fill>
      <patternFill patternType="solid">
        <fgColor rgb="FFFFEB9C"/>
      </patternFill>
    </fill>
    <fill>
      <patternFill patternType="solid">
        <fgColor theme="5"/>
      </patternFill>
    </fill>
    <fill>
      <patternFill patternType="solid">
        <fgColor theme="8" tint="-0.249977111117893"/>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6DD9FF"/>
        <bgColor indexed="64"/>
      </patternFill>
    </fill>
    <fill>
      <patternFill patternType="solid">
        <fgColor rgb="FF0570C0"/>
        <bgColor indexed="64"/>
      </patternFill>
    </fill>
  </fills>
  <borders count="49">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dotted">
        <color theme="0" tint="-0.14999847407452621"/>
      </right>
      <top/>
      <bottom/>
      <diagonal/>
    </border>
    <border>
      <left/>
      <right/>
      <top/>
      <bottom style="double">
        <color rgb="FFFF8001"/>
      </bottom>
      <diagonal/>
    </border>
    <border>
      <left style="hair">
        <color auto="1"/>
      </left>
      <right style="hair">
        <color auto="1"/>
      </right>
      <top style="hair">
        <color auto="1"/>
      </top>
      <bottom style="hair">
        <color auto="1"/>
      </bottom>
      <diagonal/>
    </border>
    <border>
      <left/>
      <right style="hair">
        <color rgb="FF7F7F7F"/>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right style="hair">
        <color auto="1"/>
      </right>
      <top/>
      <bottom style="hair">
        <color auto="1"/>
      </bottom>
      <diagonal/>
    </border>
    <border>
      <left/>
      <right style="hair">
        <color auto="1"/>
      </right>
      <top/>
      <bottom/>
      <diagonal/>
    </border>
    <border>
      <left/>
      <right/>
      <top style="hair">
        <color auto="1"/>
      </top>
      <bottom style="hair">
        <color auto="1"/>
      </bottom>
      <diagonal/>
    </border>
    <border>
      <left style="mediumDashDotDot">
        <color auto="1"/>
      </left>
      <right style="hair">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rgb="FF7F7F7F"/>
      </right>
      <top style="thin">
        <color rgb="FF7F7F7F"/>
      </top>
      <bottom style="thin">
        <color rgb="FF7F7F7F"/>
      </bottom>
      <diagonal/>
    </border>
    <border>
      <left style="hair">
        <color rgb="FF7F7F7F"/>
      </left>
      <right/>
      <top/>
      <bottom style="hair">
        <color auto="1"/>
      </bottom>
      <diagonal/>
    </border>
    <border>
      <left/>
      <right style="hair">
        <color rgb="FF7F7F7F"/>
      </right>
      <top/>
      <bottom style="thin">
        <color rgb="FF7F7F7F"/>
      </bottom>
      <diagonal/>
    </border>
    <border>
      <left style="hair">
        <color rgb="FF7F7F7F"/>
      </left>
      <right/>
      <top/>
      <bottom style="thin">
        <color rgb="FF7F7F7F"/>
      </bottom>
      <diagonal/>
    </border>
    <border>
      <left style="thin">
        <color rgb="FF7F7F7F"/>
      </left>
      <right style="thin">
        <color rgb="FF7F7F7F"/>
      </right>
      <top style="thin">
        <color rgb="FF7F7F7F"/>
      </top>
      <bottom style="thin">
        <color auto="1"/>
      </bottom>
      <diagonal/>
    </border>
    <border>
      <left style="thin">
        <color rgb="FF7F7F7F"/>
      </left>
      <right/>
      <top style="thin">
        <color rgb="FF7F7F7F"/>
      </top>
      <bottom style="thin">
        <color auto="1"/>
      </bottom>
      <diagonal/>
    </border>
    <border>
      <left/>
      <right/>
      <top style="thin">
        <color rgb="FF7F7F7F"/>
      </top>
      <bottom/>
      <diagonal/>
    </border>
    <border>
      <left style="medium">
        <color indexed="64"/>
      </left>
      <right style="medium">
        <color indexed="64"/>
      </right>
      <top style="medium">
        <color indexed="64"/>
      </top>
      <bottom style="medium">
        <color indexed="64"/>
      </bottom>
      <diagonal/>
    </border>
    <border>
      <left/>
      <right style="thin">
        <color rgb="FF7F7F7F"/>
      </right>
      <top style="thin">
        <color rgb="FF7F7F7F"/>
      </top>
      <bottom style="thin">
        <color auto="1"/>
      </bottom>
      <diagonal/>
    </border>
    <border>
      <left style="hair">
        <color auto="1"/>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hair">
        <color auto="1"/>
      </bottom>
      <diagonal/>
    </border>
    <border>
      <left style="thin">
        <color rgb="FF7F7F7F"/>
      </left>
      <right style="thin">
        <color auto="1"/>
      </right>
      <top style="thin">
        <color indexed="64"/>
      </top>
      <bottom style="thin">
        <color auto="1"/>
      </bottom>
      <diagonal/>
    </border>
    <border>
      <left style="thin">
        <color rgb="FF7F7F7F"/>
      </left>
      <right style="thin">
        <color auto="1"/>
      </right>
      <top style="thin">
        <color rgb="FF7F7F7F"/>
      </top>
      <bottom style="thin">
        <color auto="1"/>
      </bottom>
      <diagonal/>
    </border>
    <border>
      <left style="thin">
        <color indexed="64"/>
      </left>
      <right style="thin">
        <color rgb="FF7F7F7F"/>
      </right>
      <top style="thin">
        <color rgb="FF7F7F7F"/>
      </top>
      <bottom style="thin">
        <color rgb="FF7F7F7F"/>
      </bottom>
      <diagonal/>
    </border>
    <border>
      <left style="thin">
        <color indexed="64"/>
      </left>
      <right style="thin">
        <color indexed="64"/>
      </right>
      <top/>
      <bottom style="thin">
        <color rgb="FF000000"/>
      </bottom>
      <diagonal/>
    </border>
    <border>
      <left/>
      <right style="thin">
        <color rgb="FF000000"/>
      </right>
      <top style="thin">
        <color indexed="64"/>
      </top>
      <bottom style="thin">
        <color indexed="64"/>
      </bottom>
      <diagonal/>
    </border>
  </borders>
  <cellStyleXfs count="28">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1" fillId="0" borderId="0" applyFont="0" applyFill="0" applyBorder="0" applyAlignment="0" applyProtection="0"/>
    <xf numFmtId="0" fontId="2" fillId="3" borderId="1" applyNumberFormat="0" applyAlignment="0" applyProtection="0"/>
    <xf numFmtId="0" fontId="11" fillId="9" borderId="0" applyNumberFormat="0" applyBorder="0" applyAlignment="0" applyProtection="0"/>
    <xf numFmtId="0" fontId="23" fillId="0" borderId="0"/>
    <xf numFmtId="0" fontId="24" fillId="0" borderId="0"/>
    <xf numFmtId="0" fontId="1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23" fillId="0" borderId="0"/>
    <xf numFmtId="0" fontId="27" fillId="0" borderId="0" applyNumberFormat="0" applyFill="0" applyBorder="0" applyAlignment="0" applyProtection="0"/>
    <xf numFmtId="0" fontId="4" fillId="0" borderId="0"/>
    <xf numFmtId="44" fontId="11" fillId="0" borderId="0" applyFont="0" applyFill="0" applyBorder="0" applyAlignment="0" applyProtection="0"/>
    <xf numFmtId="0" fontId="54" fillId="14" borderId="0" applyNumberFormat="0" applyBorder="0" applyAlignment="0" applyProtection="0"/>
    <xf numFmtId="0" fontId="55" fillId="15" borderId="0" applyNumberFormat="0" applyBorder="0" applyAlignment="0" applyProtection="0"/>
    <xf numFmtId="0" fontId="3" fillId="16" borderId="0" applyNumberFormat="0" applyBorder="0" applyAlignment="0" applyProtection="0"/>
    <xf numFmtId="164" fontId="4" fillId="0" borderId="0" applyFont="0" applyFill="0" applyBorder="0" applyAlignment="0" applyProtection="0"/>
    <xf numFmtId="43" fontId="11" fillId="0" borderId="0" applyFont="0" applyFill="0" applyBorder="0" applyAlignment="0" applyProtection="0"/>
  </cellStyleXfs>
  <cellXfs count="868">
    <xf numFmtId="0" fontId="0" fillId="0" borderId="0" xfId="0"/>
    <xf numFmtId="0" fontId="6" fillId="6" borderId="10" xfId="0" applyFont="1" applyFill="1" applyBorder="1"/>
    <xf numFmtId="0" fontId="3" fillId="6" borderId="10" xfId="0" applyFont="1" applyFill="1" applyBorder="1"/>
    <xf numFmtId="0" fontId="7" fillId="0" borderId="0" xfId="0" applyFont="1"/>
    <xf numFmtId="0" fontId="8" fillId="0" borderId="3" xfId="0" applyFont="1" applyBorder="1"/>
    <xf numFmtId="0" fontId="6" fillId="6" borderId="0" xfId="0" applyFont="1" applyFill="1"/>
    <xf numFmtId="0" fontId="3" fillId="6" borderId="0" xfId="0" applyFont="1" applyFill="1"/>
    <xf numFmtId="0" fontId="7" fillId="0" borderId="2" xfId="0" applyFont="1" applyBorder="1"/>
    <xf numFmtId="0" fontId="7" fillId="0" borderId="3" xfId="0" applyFont="1" applyBorder="1"/>
    <xf numFmtId="0" fontId="7" fillId="0" borderId="5" xfId="0" applyFont="1" applyBorder="1"/>
    <xf numFmtId="0" fontId="7" fillId="0" borderId="13" xfId="0" applyFont="1" applyBorder="1"/>
    <xf numFmtId="0" fontId="7" fillId="0" borderId="10" xfId="0" applyFont="1" applyBorder="1"/>
    <xf numFmtId="0" fontId="7" fillId="0" borderId="4" xfId="0" applyFont="1" applyBorder="1"/>
    <xf numFmtId="0" fontId="8" fillId="0" borderId="13" xfId="0" applyFont="1" applyBorder="1"/>
    <xf numFmtId="0" fontId="8" fillId="0" borderId="10" xfId="0" applyFont="1" applyBorder="1"/>
    <xf numFmtId="166" fontId="7" fillId="0" borderId="2" xfId="0" applyNumberFormat="1" applyFont="1" applyBorder="1"/>
    <xf numFmtId="0" fontId="7" fillId="0" borderId="8" xfId="0" applyFont="1" applyBorder="1"/>
    <xf numFmtId="0" fontId="10" fillId="0" borderId="0" xfId="0" applyFont="1"/>
    <xf numFmtId="0" fontId="7" fillId="0" borderId="9" xfId="0" applyFont="1" applyBorder="1"/>
    <xf numFmtId="0" fontId="6" fillId="6" borderId="9" xfId="0" applyFont="1" applyFill="1" applyBorder="1"/>
    <xf numFmtId="0" fontId="6" fillId="6" borderId="9" xfId="0" applyFont="1" applyFill="1" applyBorder="1" applyAlignment="1">
      <alignment wrapText="1"/>
    </xf>
    <xf numFmtId="44" fontId="7" fillId="0" borderId="9" xfId="1" applyFont="1" applyBorder="1"/>
    <xf numFmtId="44" fontId="8" fillId="0" borderId="0" xfId="1" applyFont="1"/>
    <xf numFmtId="44" fontId="8" fillId="0" borderId="4" xfId="1" applyFont="1" applyBorder="1"/>
    <xf numFmtId="44" fontId="8" fillId="0" borderId="8" xfId="1" applyFont="1" applyBorder="1"/>
    <xf numFmtId="44" fontId="7" fillId="0" borderId="6" xfId="1" applyFont="1" applyBorder="1"/>
    <xf numFmtId="44" fontId="7" fillId="0" borderId="8" xfId="1" applyFont="1" applyBorder="1"/>
    <xf numFmtId="168" fontId="7" fillId="0" borderId="9" xfId="0" applyNumberFormat="1" applyFont="1" applyBorder="1"/>
    <xf numFmtId="0" fontId="7" fillId="5" borderId="0" xfId="0" applyFont="1" applyFill="1"/>
    <xf numFmtId="0" fontId="6" fillId="6" borderId="10"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14" fillId="8" borderId="0" xfId="0" applyFont="1" applyFill="1" applyAlignment="1">
      <alignment vertical="center"/>
    </xf>
    <xf numFmtId="44" fontId="2" fillId="3" borderId="1" xfId="1" applyFont="1" applyFill="1" applyBorder="1" applyAlignment="1">
      <alignment vertical="center"/>
    </xf>
    <xf numFmtId="0" fontId="15" fillId="8" borderId="0" xfId="0" applyFont="1" applyFill="1" applyAlignment="1">
      <alignment vertical="center"/>
    </xf>
    <xf numFmtId="0" fontId="17" fillId="0" borderId="0" xfId="0" applyFont="1" applyAlignment="1" applyProtection="1">
      <alignment vertical="center"/>
      <protection locked="0"/>
    </xf>
    <xf numFmtId="0" fontId="0" fillId="0" borderId="0" xfId="0" applyAlignment="1">
      <alignment horizontal="center" vertical="center"/>
    </xf>
    <xf numFmtId="0" fontId="6" fillId="0" borderId="0" xfId="2" applyFont="1" applyAlignment="1" applyProtection="1">
      <alignment vertical="center" wrapText="1"/>
      <protection locked="0"/>
    </xf>
    <xf numFmtId="0" fontId="1" fillId="2" borderId="0" xfId="8" applyAlignment="1" applyProtection="1">
      <alignment vertical="center"/>
      <protection locked="0"/>
    </xf>
    <xf numFmtId="0" fontId="18" fillId="0" borderId="0" xfId="2" applyFont="1" applyAlignment="1" applyProtection="1">
      <alignment vertical="center"/>
      <protection locked="0"/>
    </xf>
    <xf numFmtId="0" fontId="19" fillId="0" borderId="0" xfId="2" quotePrefix="1" applyFont="1" applyAlignment="1" applyProtection="1">
      <alignment vertical="center"/>
      <protection locked="0"/>
    </xf>
    <xf numFmtId="0" fontId="19" fillId="0" borderId="0" xfId="2" quotePrefix="1" applyFont="1" applyAlignment="1" applyProtection="1">
      <alignment horizontal="center" vertical="center"/>
      <protection locked="0"/>
    </xf>
    <xf numFmtId="0" fontId="19" fillId="0" borderId="0" xfId="2" applyFont="1" applyAlignment="1" applyProtection="1">
      <alignment horizontal="center" vertical="center"/>
      <protection locked="0"/>
    </xf>
    <xf numFmtId="0" fontId="19" fillId="0" borderId="0" xfId="2" applyFont="1" applyAlignment="1" applyProtection="1">
      <alignment vertical="center"/>
      <protection locked="0"/>
    </xf>
    <xf numFmtId="0" fontId="20" fillId="0" borderId="0" xfId="2" applyFont="1" applyAlignment="1" applyProtection="1">
      <alignment vertical="center" wrapText="1"/>
      <protection locked="0"/>
    </xf>
    <xf numFmtId="0" fontId="0" fillId="0" borderId="17" xfId="0" applyBorder="1" applyAlignment="1">
      <alignment vertical="center" wrapText="1"/>
    </xf>
    <xf numFmtId="0" fontId="0" fillId="0" borderId="17" xfId="0" applyBorder="1" applyAlignment="1">
      <alignment horizontal="center" vertical="center" wrapText="1"/>
    </xf>
    <xf numFmtId="0" fontId="0" fillId="0" borderId="17" xfId="0" applyBorder="1" applyAlignment="1">
      <alignment horizontal="center" vertical="center"/>
    </xf>
    <xf numFmtId="14" fontId="0" fillId="0" borderId="17" xfId="0" applyNumberFormat="1" applyBorder="1" applyAlignment="1">
      <alignment vertical="center"/>
    </xf>
    <xf numFmtId="44" fontId="1" fillId="2" borderId="18" xfId="8" applyNumberFormat="1" applyBorder="1" applyAlignment="1" applyProtection="1">
      <alignment horizontal="center" vertical="center" wrapText="1"/>
      <protection locked="0"/>
    </xf>
    <xf numFmtId="0" fontId="0" fillId="0" borderId="15" xfId="0" applyBorder="1" applyAlignment="1">
      <alignment vertical="center"/>
    </xf>
    <xf numFmtId="0" fontId="0" fillId="0" borderId="15" xfId="0" applyBorder="1" applyAlignment="1">
      <alignment horizontal="center" vertical="center"/>
    </xf>
    <xf numFmtId="166" fontId="0" fillId="9" borderId="16" xfId="11" applyNumberFormat="1" applyFont="1" applyBorder="1" applyAlignment="1" applyProtection="1">
      <alignment vertical="center"/>
      <protection locked="0"/>
    </xf>
    <xf numFmtId="0" fontId="1" fillId="2" borderId="7" xfId="8" applyBorder="1" applyAlignment="1" applyProtection="1">
      <alignment horizontal="center" wrapText="1"/>
      <protection locked="0"/>
    </xf>
    <xf numFmtId="0" fontId="1" fillId="2" borderId="7" xfId="6" applyBorder="1" applyAlignment="1" applyProtection="1">
      <alignment horizontal="center" wrapText="1"/>
      <protection locked="0"/>
    </xf>
    <xf numFmtId="0" fontId="14" fillId="8" borderId="0" xfId="0" applyFont="1" applyFill="1"/>
    <xf numFmtId="0" fontId="17" fillId="0" borderId="0" xfId="0" applyFont="1" applyAlignment="1">
      <alignment vertical="center"/>
    </xf>
    <xf numFmtId="0" fontId="21" fillId="2" borderId="0" xfId="6" applyFont="1" applyBorder="1" applyAlignment="1" applyProtection="1">
      <alignment horizontal="left" vertical="center"/>
      <protection locked="0"/>
    </xf>
    <xf numFmtId="0" fontId="20" fillId="6" borderId="10" xfId="0" applyFont="1" applyFill="1" applyBorder="1" applyAlignment="1">
      <alignment horizontal="center" vertical="center" wrapText="1"/>
    </xf>
    <xf numFmtId="0" fontId="25" fillId="0" borderId="9" xfId="4" applyFont="1" applyFill="1" applyBorder="1" applyAlignment="1" applyProtection="1">
      <alignment vertical="center" wrapText="1"/>
      <protection locked="0"/>
    </xf>
    <xf numFmtId="0" fontId="28" fillId="0" borderId="0" xfId="4" applyFont="1" applyFill="1" applyBorder="1" applyAlignment="1" applyProtection="1">
      <alignment horizontal="left" vertical="center"/>
      <protection locked="0"/>
    </xf>
    <xf numFmtId="0" fontId="25"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9" fillId="0" borderId="0" xfId="0" applyFont="1"/>
    <xf numFmtId="0" fontId="30" fillId="0" borderId="0" xfId="0" applyFont="1"/>
    <xf numFmtId="0" fontId="26" fillId="0" borderId="9" xfId="0" applyFont="1" applyBorder="1" applyAlignment="1">
      <alignment horizontal="left" vertical="center"/>
    </xf>
    <xf numFmtId="0" fontId="29" fillId="0" borderId="9" xfId="0" applyFont="1" applyBorder="1" applyAlignment="1">
      <alignment horizontal="center" vertical="center"/>
    </xf>
    <xf numFmtId="0" fontId="26" fillId="0" borderId="9" xfId="0" applyFont="1" applyBorder="1" applyAlignment="1">
      <alignment horizontal="left" vertical="center" wrapText="1"/>
    </xf>
    <xf numFmtId="0" fontId="26" fillId="0" borderId="5" xfId="0" applyFont="1" applyBorder="1" applyAlignment="1">
      <alignment horizontal="right" wrapText="1"/>
    </xf>
    <xf numFmtId="0" fontId="29" fillId="0" borderId="8" xfId="0" applyFont="1" applyBorder="1"/>
    <xf numFmtId="0" fontId="26" fillId="0" borderId="13" xfId="0" applyFont="1" applyBorder="1" applyAlignment="1">
      <alignment horizontal="right" wrapText="1"/>
    </xf>
    <xf numFmtId="0" fontId="29" fillId="0" borderId="14" xfId="0" applyFont="1" applyBorder="1"/>
    <xf numFmtId="0" fontId="26" fillId="0" borderId="19" xfId="0" applyFont="1" applyBorder="1" applyAlignment="1">
      <alignment vertical="center"/>
    </xf>
    <xf numFmtId="0" fontId="34" fillId="5" borderId="0" xfId="0" applyFont="1" applyFill="1" applyAlignment="1">
      <alignment vertical="center"/>
    </xf>
    <xf numFmtId="0" fontId="35" fillId="5" borderId="0" xfId="0" applyFont="1" applyFill="1"/>
    <xf numFmtId="0" fontId="12" fillId="5" borderId="0" xfId="0" applyFont="1" applyFill="1"/>
    <xf numFmtId="0" fontId="0" fillId="5" borderId="0" xfId="0" applyFill="1"/>
    <xf numFmtId="0" fontId="35" fillId="5" borderId="0" xfId="0" applyFont="1" applyFill="1" applyAlignment="1">
      <alignment vertical="center"/>
    </xf>
    <xf numFmtId="0" fontId="38" fillId="0" borderId="0" xfId="0" applyFont="1"/>
    <xf numFmtId="0" fontId="26" fillId="0" borderId="0" xfId="0" applyFont="1"/>
    <xf numFmtId="0" fontId="13" fillId="0" borderId="0" xfId="2" applyFont="1" applyAlignment="1">
      <alignment vertical="center"/>
    </xf>
    <xf numFmtId="0" fontId="42"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22" fillId="0" borderId="0" xfId="0" applyFont="1" applyAlignment="1" applyProtection="1">
      <alignment horizontal="left" vertical="center" wrapText="1"/>
      <protection locked="0"/>
    </xf>
    <xf numFmtId="0" fontId="26" fillId="0" borderId="0" xfId="0" applyFont="1" applyAlignment="1">
      <alignment horizontal="left" vertic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0" xfId="0" applyFont="1"/>
    <xf numFmtId="0" fontId="29" fillId="0" borderId="0" xfId="0" applyFont="1" applyAlignment="1">
      <alignment horizontal="center" vertical="center"/>
    </xf>
    <xf numFmtId="0" fontId="29" fillId="0" borderId="22" xfId="0" applyFont="1" applyBorder="1" applyAlignment="1">
      <alignment horizontal="center" vertical="center"/>
    </xf>
    <xf numFmtId="44" fontId="44" fillId="0" borderId="0" xfId="10" applyNumberFormat="1" applyFont="1" applyFill="1" applyBorder="1" applyAlignment="1">
      <alignment horizontal="center"/>
    </xf>
    <xf numFmtId="165" fontId="29" fillId="0" borderId="0" xfId="0" applyNumberFormat="1" applyFont="1"/>
    <xf numFmtId="0" fontId="4" fillId="0" borderId="0" xfId="21"/>
    <xf numFmtId="0" fontId="4" fillId="0" borderId="0" xfId="21" applyAlignment="1">
      <alignment vertical="top" wrapText="1"/>
    </xf>
    <xf numFmtId="0" fontId="46" fillId="0" borderId="0" xfId="0" applyFont="1" applyAlignment="1">
      <alignment vertical="center"/>
    </xf>
    <xf numFmtId="0" fontId="46" fillId="0" borderId="0" xfId="0" applyFont="1" applyAlignment="1" applyProtection="1">
      <alignment vertical="center"/>
      <protection locked="0"/>
    </xf>
    <xf numFmtId="0" fontId="4" fillId="0" borderId="0" xfId="21" applyProtection="1">
      <protection locked="0"/>
    </xf>
    <xf numFmtId="0" fontId="4" fillId="0" borderId="24" xfId="5" applyNumberFormat="1" applyBorder="1" applyAlignment="1" applyProtection="1">
      <alignment horizontal="left" vertical="center" wrapText="1"/>
      <protection locked="0"/>
    </xf>
    <xf numFmtId="0" fontId="4" fillId="0" borderId="25" xfId="5" applyNumberFormat="1" applyBorder="1" applyAlignment="1" applyProtection="1">
      <alignment horizontal="left" vertical="center" wrapText="1"/>
      <protection locked="0"/>
    </xf>
    <xf numFmtId="0" fontId="33" fillId="0" borderId="0" xfId="20" applyFont="1" applyAlignment="1">
      <alignment vertical="top"/>
    </xf>
    <xf numFmtId="0" fontId="37" fillId="0" borderId="0" xfId="20" applyFont="1" applyFill="1" applyAlignment="1">
      <alignment vertical="top"/>
    </xf>
    <xf numFmtId="0" fontId="16" fillId="0" borderId="0" xfId="6" applyFont="1" applyFill="1" applyBorder="1" applyAlignment="1" applyProtection="1">
      <alignment horizontal="left" vertical="center"/>
      <protection locked="0"/>
    </xf>
    <xf numFmtId="0" fontId="37" fillId="12" borderId="0" xfId="20" applyFont="1" applyFill="1" applyAlignment="1">
      <alignment vertical="top"/>
    </xf>
    <xf numFmtId="0" fontId="38" fillId="12" borderId="0" xfId="0" applyFont="1" applyFill="1"/>
    <xf numFmtId="44" fontId="25" fillId="3" borderId="1" xfId="10" applyNumberFormat="1" applyFont="1" applyAlignment="1">
      <alignment horizontal="center"/>
    </xf>
    <xf numFmtId="44" fontId="25" fillId="0" borderId="0" xfId="10" applyNumberFormat="1" applyFont="1" applyFill="1" applyBorder="1" applyAlignment="1">
      <alignment horizontal="center"/>
    </xf>
    <xf numFmtId="44" fontId="25" fillId="0" borderId="0" xfId="10" applyNumberFormat="1" applyFont="1" applyFill="1" applyBorder="1" applyAlignment="1">
      <alignment horizontal="center" vertical="center"/>
    </xf>
    <xf numFmtId="44" fontId="8" fillId="3" borderId="1" xfId="1" applyFont="1" applyFill="1" applyBorder="1" applyAlignment="1">
      <alignment vertical="center"/>
    </xf>
    <xf numFmtId="0" fontId="25" fillId="7" borderId="17" xfId="2" applyFont="1" applyFill="1" applyBorder="1" applyAlignment="1" applyProtection="1">
      <alignment wrapText="1"/>
      <protection locked="0"/>
    </xf>
    <xf numFmtId="0" fontId="8" fillId="7" borderId="0" xfId="2" applyFont="1" applyFill="1" applyAlignment="1" applyProtection="1">
      <alignment horizontal="center" wrapText="1"/>
      <protection locked="0"/>
    </xf>
    <xf numFmtId="0" fontId="8" fillId="7" borderId="0" xfId="2" applyFont="1" applyFill="1" applyAlignment="1" applyProtection="1">
      <alignment horizontal="left"/>
      <protection locked="0"/>
    </xf>
    <xf numFmtId="0" fontId="39" fillId="5" borderId="0" xfId="0" applyFont="1" applyFill="1" applyAlignment="1">
      <alignment vertical="center"/>
    </xf>
    <xf numFmtId="0" fontId="39" fillId="5" borderId="0" xfId="0" applyFont="1" applyFill="1"/>
    <xf numFmtId="0" fontId="36" fillId="5" borderId="0" xfId="0" applyFont="1" applyFill="1"/>
    <xf numFmtId="0" fontId="4" fillId="0" borderId="0" xfId="0" applyFont="1" applyAlignment="1">
      <alignment vertical="center"/>
    </xf>
    <xf numFmtId="0" fontId="36" fillId="0" borderId="0" xfId="0" applyFont="1"/>
    <xf numFmtId="0" fontId="49" fillId="5" borderId="0" xfId="0" applyFont="1" applyFill="1"/>
    <xf numFmtId="0" fontId="50" fillId="5" borderId="0" xfId="0" applyFont="1" applyFill="1"/>
    <xf numFmtId="0" fontId="50" fillId="0" borderId="0" xfId="0" applyFont="1"/>
    <xf numFmtId="0" fontId="51" fillId="5" borderId="0" xfId="20" applyFont="1" applyFill="1" applyAlignment="1">
      <alignment vertical="center"/>
    </xf>
    <xf numFmtId="0" fontId="52" fillId="5" borderId="0" xfId="0" applyFont="1" applyFill="1"/>
    <xf numFmtId="0" fontId="53" fillId="0" borderId="0" xfId="0" applyFont="1"/>
    <xf numFmtId="0" fontId="51" fillId="12" borderId="0" xfId="20" applyFont="1" applyFill="1" applyAlignment="1">
      <alignment vertical="top"/>
    </xf>
    <xf numFmtId="0" fontId="29" fillId="0" borderId="0" xfId="0" applyFont="1" applyAlignment="1" applyProtection="1">
      <alignment vertical="center"/>
      <protection locked="0"/>
    </xf>
    <xf numFmtId="14" fontId="18" fillId="0" borderId="0" xfId="0" applyNumberFormat="1" applyFont="1" applyAlignment="1">
      <alignment vertical="center"/>
    </xf>
    <xf numFmtId="14" fontId="40" fillId="5" borderId="0" xfId="0" applyNumberFormat="1" applyFont="1" applyFill="1" applyAlignment="1">
      <alignment vertical="center"/>
    </xf>
    <xf numFmtId="14" fontId="18" fillId="5" borderId="0" xfId="0" applyNumberFormat="1" applyFont="1" applyFill="1" applyAlignment="1">
      <alignment vertical="center"/>
    </xf>
    <xf numFmtId="0" fontId="36" fillId="0" borderId="0" xfId="0" applyFont="1" applyAlignment="1">
      <alignment vertical="center" wrapText="1"/>
    </xf>
    <xf numFmtId="0" fontId="35" fillId="0" borderId="0" xfId="0" applyFont="1" applyAlignment="1">
      <alignment vertical="center" wrapText="1"/>
    </xf>
    <xf numFmtId="44" fontId="0" fillId="0" borderId="17" xfId="0" applyNumberFormat="1" applyBorder="1" applyAlignment="1">
      <alignment vertical="center"/>
    </xf>
    <xf numFmtId="44" fontId="8" fillId="3" borderId="1" xfId="10" applyNumberFormat="1" applyFont="1" applyAlignment="1">
      <alignment vertical="center"/>
    </xf>
    <xf numFmtId="0" fontId="26" fillId="0" borderId="19" xfId="0" applyFont="1" applyBorder="1" applyAlignment="1">
      <alignment horizontal="left" vertical="center" wrapText="1"/>
    </xf>
    <xf numFmtId="0" fontId="29" fillId="0" borderId="19" xfId="0" applyFont="1" applyBorder="1" applyAlignment="1">
      <alignment horizontal="center" vertical="center"/>
    </xf>
    <xf numFmtId="0" fontId="29" fillId="0" borderId="21" xfId="0" applyFont="1" applyBorder="1" applyAlignment="1">
      <alignment horizontal="center" vertical="center"/>
    </xf>
    <xf numFmtId="0" fontId="29" fillId="0" borderId="20" xfId="0" applyFont="1" applyBorder="1" applyAlignment="1">
      <alignment horizontal="center" vertical="center"/>
    </xf>
    <xf numFmtId="0" fontId="26" fillId="0" borderId="19" xfId="0" applyFont="1" applyBorder="1" applyAlignment="1">
      <alignment horizontal="left" vertical="center"/>
    </xf>
    <xf numFmtId="0" fontId="29" fillId="0" borderId="21" xfId="0" applyFont="1" applyBorder="1" applyAlignment="1">
      <alignment horizontal="left" vertical="center"/>
    </xf>
    <xf numFmtId="0" fontId="29" fillId="0" borderId="20" xfId="0" applyFont="1" applyBorder="1" applyAlignment="1">
      <alignment horizontal="left" vertical="center"/>
    </xf>
    <xf numFmtId="0" fontId="26" fillId="0" borderId="21" xfId="0" applyFont="1" applyBorder="1" applyAlignment="1">
      <alignment horizontal="left" vertical="center"/>
    </xf>
    <xf numFmtId="0" fontId="26" fillId="0" borderId="20" xfId="0" applyFont="1" applyBorder="1" applyAlignment="1">
      <alignment horizontal="left" vertical="center"/>
    </xf>
    <xf numFmtId="0" fontId="26" fillId="0" borderId="19" xfId="0" applyFont="1" applyBorder="1" applyAlignment="1">
      <alignment vertical="center" wrapText="1"/>
    </xf>
    <xf numFmtId="0" fontId="26" fillId="0" borderId="21" xfId="0" applyFont="1" applyBorder="1" applyAlignment="1">
      <alignment vertical="center" wrapText="1"/>
    </xf>
    <xf numFmtId="0" fontId="26" fillId="0" borderId="20" xfId="0" applyFont="1" applyBorder="1" applyAlignment="1">
      <alignment vertical="center" wrapText="1"/>
    </xf>
    <xf numFmtId="0" fontId="12" fillId="0" borderId="0" xfId="0" applyFont="1" applyAlignment="1">
      <alignment horizontal="right" vertical="center"/>
    </xf>
    <xf numFmtId="0" fontId="4" fillId="0" borderId="0" xfId="2" applyAlignment="1" applyProtection="1">
      <alignment vertical="center" wrapText="1"/>
      <protection locked="0"/>
    </xf>
    <xf numFmtId="0" fontId="4" fillId="0" borderId="0" xfId="2" applyAlignment="1" applyProtection="1">
      <alignment horizontal="center" vertical="center" wrapText="1"/>
      <protection locked="0"/>
    </xf>
    <xf numFmtId="0" fontId="4" fillId="0" borderId="0" xfId="2" applyAlignment="1" applyProtection="1">
      <alignment horizontal="left" vertical="center"/>
      <protection locked="0"/>
    </xf>
    <xf numFmtId="0" fontId="4" fillId="5" borderId="0" xfId="2" applyFill="1" applyAlignment="1" applyProtection="1">
      <alignment vertical="center" wrapText="1"/>
      <protection locked="0"/>
    </xf>
    <xf numFmtId="0" fontId="4" fillId="5" borderId="0" xfId="2" applyFill="1" applyAlignment="1" applyProtection="1">
      <alignment horizontal="center" vertical="center" wrapText="1"/>
      <protection locked="0"/>
    </xf>
    <xf numFmtId="0" fontId="4" fillId="0" borderId="0" xfId="2" applyAlignment="1" applyProtection="1">
      <alignment horizontal="left" vertical="center" wrapText="1"/>
      <protection locked="0"/>
    </xf>
    <xf numFmtId="0" fontId="4" fillId="0" borderId="0" xfId="2" applyProtection="1">
      <protection locked="0"/>
    </xf>
    <xf numFmtId="0" fontId="58" fillId="0" borderId="0" xfId="2" applyFont="1" applyAlignment="1" applyProtection="1">
      <alignment horizontal="center" vertical="center" wrapText="1"/>
      <protection locked="0"/>
    </xf>
    <xf numFmtId="0" fontId="59" fillId="5" borderId="29" xfId="5" applyNumberFormat="1" applyFont="1" applyFill="1" applyBorder="1" applyAlignment="1" applyProtection="1">
      <alignment horizontal="center" vertical="center" wrapText="1"/>
      <protection locked="0"/>
    </xf>
    <xf numFmtId="0" fontId="59" fillId="5" borderId="17" xfId="5" applyNumberFormat="1" applyFont="1" applyFill="1" applyBorder="1" applyAlignment="1" applyProtection="1">
      <alignment horizontal="center" vertical="center" wrapText="1"/>
      <protection locked="0"/>
    </xf>
    <xf numFmtId="0" fontId="60" fillId="0" borderId="0" xfId="2" quotePrefix="1" applyFont="1" applyAlignment="1" applyProtection="1">
      <alignment vertical="top"/>
      <protection locked="0"/>
    </xf>
    <xf numFmtId="0" fontId="4" fillId="17" borderId="0" xfId="2" applyFill="1" applyAlignment="1" applyProtection="1">
      <alignment horizontal="center" vertical="center" wrapText="1"/>
      <protection locked="0"/>
    </xf>
    <xf numFmtId="0" fontId="61" fillId="2" borderId="0" xfId="6" applyFont="1" applyBorder="1" applyAlignment="1" applyProtection="1">
      <alignment horizontal="left" vertical="center"/>
      <protection locked="0"/>
    </xf>
    <xf numFmtId="0" fontId="62" fillId="7" borderId="3" xfId="2" applyFont="1" applyFill="1" applyBorder="1" applyAlignment="1" applyProtection="1">
      <alignment horizontal="center" vertical="center" wrapText="1"/>
      <protection locked="0"/>
    </xf>
    <xf numFmtId="0" fontId="62" fillId="5" borderId="0" xfId="2" applyFont="1" applyFill="1" applyAlignment="1" applyProtection="1">
      <alignment horizontal="center" vertical="center" wrapText="1"/>
      <protection locked="0"/>
    </xf>
    <xf numFmtId="0" fontId="62" fillId="0" borderId="0" xfId="2" applyFont="1" applyAlignment="1" applyProtection="1">
      <alignment vertical="center" wrapText="1"/>
      <protection locked="0"/>
    </xf>
    <xf numFmtId="0" fontId="62" fillId="17" borderId="0" xfId="2" applyFont="1" applyFill="1" applyAlignment="1" applyProtection="1">
      <alignment vertical="center" wrapText="1"/>
      <protection locked="0"/>
    </xf>
    <xf numFmtId="0" fontId="25" fillId="0" borderId="0" xfId="2" applyFont="1" applyProtection="1">
      <protection locked="0"/>
    </xf>
    <xf numFmtId="0" fontId="4" fillId="0" borderId="5" xfId="2" quotePrefix="1" applyBorder="1" applyProtection="1">
      <protection locked="0"/>
    </xf>
    <xf numFmtId="0" fontId="4" fillId="0" borderId="0" xfId="2" quotePrefix="1" applyProtection="1">
      <protection locked="0"/>
    </xf>
    <xf numFmtId="0" fontId="4" fillId="0" borderId="0" xfId="2" applyAlignment="1" applyProtection="1">
      <alignment horizontal="center"/>
      <protection locked="0"/>
    </xf>
    <xf numFmtId="0" fontId="4" fillId="17" borderId="0" xfId="2" applyFill="1" applyAlignment="1" applyProtection="1">
      <alignment vertical="center" wrapText="1"/>
      <protection locked="0"/>
    </xf>
    <xf numFmtId="0" fontId="26" fillId="5" borderId="0" xfId="5" applyNumberFormat="1" applyFont="1" applyFill="1" applyBorder="1" applyAlignment="1" applyProtection="1">
      <alignment horizontal="center" vertical="center" wrapText="1"/>
      <protection locked="0"/>
    </xf>
    <xf numFmtId="0" fontId="26" fillId="5" borderId="0" xfId="5" applyNumberFormat="1" applyFont="1" applyFill="1" applyAlignment="1" applyProtection="1">
      <alignment horizontal="center" vertical="center" wrapText="1"/>
      <protection locked="0"/>
    </xf>
    <xf numFmtId="0" fontId="63" fillId="7" borderId="0" xfId="2" applyFont="1" applyFill="1" applyAlignment="1" applyProtection="1">
      <alignment horizontal="center" vertical="center" wrapText="1"/>
      <protection locked="0"/>
    </xf>
    <xf numFmtId="0" fontId="64" fillId="0" borderId="0" xfId="2" applyFont="1" applyAlignment="1" applyProtection="1">
      <alignment horizontal="center" vertical="center" wrapText="1"/>
      <protection locked="0"/>
    </xf>
    <xf numFmtId="0" fontId="1" fillId="2" borderId="30" xfId="8" applyBorder="1" applyAlignment="1" applyProtection="1">
      <alignment horizontal="center" vertical="center" wrapText="1"/>
      <protection locked="0"/>
    </xf>
    <xf numFmtId="0" fontId="1" fillId="2" borderId="7" xfId="6" applyBorder="1" applyAlignment="1" applyProtection="1">
      <alignment horizontal="center" vertical="center" wrapText="1"/>
      <protection locked="0"/>
    </xf>
    <xf numFmtId="0" fontId="54" fillId="14" borderId="7" xfId="23" applyBorder="1" applyAlignment="1" applyProtection="1">
      <alignment horizontal="center" vertical="center" wrapText="1"/>
      <protection locked="0"/>
    </xf>
    <xf numFmtId="0" fontId="1" fillId="2" borderId="33" xfId="6" applyBorder="1" applyAlignment="1" applyProtection="1">
      <alignment horizontal="center" vertical="center" wrapText="1"/>
      <protection locked="0"/>
    </xf>
    <xf numFmtId="0" fontId="4" fillId="17" borderId="0" xfId="2" applyFill="1"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0" fillId="0" borderId="0" xfId="0" applyProtection="1">
      <protection locked="0"/>
    </xf>
    <xf numFmtId="0" fontId="0" fillId="0" borderId="0" xfId="0" applyAlignment="1" applyProtection="1">
      <alignment horizontal="right"/>
      <protection locked="0"/>
    </xf>
    <xf numFmtId="0" fontId="2" fillId="3" borderId="36" xfId="3" applyBorder="1" applyAlignment="1" applyProtection="1">
      <alignment horizontal="center" vertical="center" wrapText="1"/>
      <protection locked="0"/>
    </xf>
    <xf numFmtId="0" fontId="65" fillId="3" borderId="1" xfId="3" applyFont="1" applyAlignment="1" applyProtection="1">
      <alignment horizontal="center" vertical="center"/>
      <protection locked="0"/>
    </xf>
    <xf numFmtId="0" fontId="4" fillId="17" borderId="0" xfId="2" applyFill="1" applyAlignment="1" applyProtection="1">
      <alignment vertical="center"/>
      <protection locked="0"/>
    </xf>
    <xf numFmtId="0" fontId="60" fillId="0" borderId="0" xfId="2" applyFont="1" applyAlignment="1" applyProtection="1">
      <alignment horizontal="center" vertical="center"/>
      <protection locked="0"/>
    </xf>
    <xf numFmtId="0" fontId="66" fillId="0" borderId="0" xfId="2" applyFont="1" applyAlignment="1" applyProtection="1">
      <alignment horizontal="center" vertical="center"/>
      <protection locked="0"/>
    </xf>
    <xf numFmtId="0" fontId="4" fillId="0" borderId="0" xfId="2" applyAlignment="1" applyProtection="1">
      <alignment horizontal="center" vertical="center"/>
      <protection locked="0"/>
    </xf>
    <xf numFmtId="0" fontId="67" fillId="5" borderId="0" xfId="2" applyFont="1" applyFill="1" applyAlignment="1" applyProtection="1">
      <alignment vertical="center"/>
      <protection locked="0"/>
    </xf>
    <xf numFmtId="0" fontId="67" fillId="5" borderId="0" xfId="2" applyFont="1" applyFill="1" applyAlignment="1" applyProtection="1">
      <alignment horizontal="center" vertical="center"/>
      <protection locked="0"/>
    </xf>
    <xf numFmtId="0" fontId="4" fillId="0" borderId="0" xfId="2" applyAlignment="1" applyProtection="1">
      <alignment horizontal="left"/>
      <protection locked="0"/>
    </xf>
    <xf numFmtId="0" fontId="4" fillId="5" borderId="0" xfId="2" applyFill="1" applyAlignment="1" applyProtection="1">
      <alignment vertical="center"/>
      <protection locked="0"/>
    </xf>
    <xf numFmtId="0" fontId="4" fillId="5" borderId="0" xfId="2" applyFill="1" applyAlignment="1" applyProtection="1">
      <alignment horizontal="center" vertical="center"/>
      <protection locked="0"/>
    </xf>
    <xf numFmtId="0" fontId="62" fillId="0" borderId="0" xfId="2" applyFont="1" applyAlignment="1" applyProtection="1">
      <alignment vertical="center"/>
      <protection locked="0"/>
    </xf>
    <xf numFmtId="0" fontId="62" fillId="17" borderId="0" xfId="2" applyFont="1" applyFill="1" applyAlignment="1" applyProtection="1">
      <alignment vertical="center"/>
      <protection locked="0"/>
    </xf>
    <xf numFmtId="0" fontId="62" fillId="0" borderId="0" xfId="2" applyFont="1" applyAlignment="1" applyProtection="1">
      <alignment horizontal="center" vertical="center"/>
      <protection locked="0"/>
    </xf>
    <xf numFmtId="0" fontId="68" fillId="5" borderId="0" xfId="2" applyFont="1" applyFill="1" applyAlignment="1" applyProtection="1">
      <alignment vertical="center"/>
      <protection locked="0"/>
    </xf>
    <xf numFmtId="0" fontId="68" fillId="5" borderId="0" xfId="2" applyFont="1" applyFill="1" applyAlignment="1" applyProtection="1">
      <alignment horizontal="center" vertical="center"/>
      <protection locked="0"/>
    </xf>
    <xf numFmtId="0" fontId="4" fillId="0" borderId="5" xfId="2" applyBorder="1" applyProtection="1">
      <protection locked="0"/>
    </xf>
    <xf numFmtId="0" fontId="69" fillId="0" borderId="0" xfId="2" applyFont="1" applyAlignment="1" applyProtection="1">
      <alignment horizontal="center" wrapText="1"/>
      <protection locked="0"/>
    </xf>
    <xf numFmtId="0" fontId="25" fillId="17" borderId="0" xfId="2" applyFont="1" applyFill="1" applyProtection="1">
      <protection locked="0"/>
    </xf>
    <xf numFmtId="0" fontId="54" fillId="14" borderId="0" xfId="23" applyBorder="1" applyAlignment="1" applyProtection="1">
      <alignment horizontal="center" vertical="center" wrapText="1"/>
      <protection locked="0"/>
    </xf>
    <xf numFmtId="0" fontId="25" fillId="0" borderId="0" xfId="2" applyFont="1" applyAlignment="1" applyProtection="1">
      <alignment wrapText="1"/>
      <protection locked="0"/>
    </xf>
    <xf numFmtId="0" fontId="58" fillId="0" borderId="0" xfId="2" applyFont="1" applyProtection="1">
      <protection locked="0"/>
    </xf>
    <xf numFmtId="0" fontId="58" fillId="17" borderId="0" xfId="2" applyFont="1" applyFill="1" applyProtection="1">
      <protection locked="0"/>
    </xf>
    <xf numFmtId="0" fontId="1" fillId="2" borderId="33" xfId="6" applyBorder="1" applyAlignment="1" applyProtection="1">
      <alignment horizontal="left" vertical="center" wrapText="1"/>
      <protection locked="0"/>
    </xf>
    <xf numFmtId="0" fontId="60" fillId="0" borderId="0" xfId="2" quotePrefix="1" applyFont="1" applyAlignment="1" applyProtection="1">
      <alignment horizontal="left" vertical="center"/>
      <protection locked="0"/>
    </xf>
    <xf numFmtId="0" fontId="2" fillId="3" borderId="9" xfId="3" applyBorder="1" applyAlignment="1" applyProtection="1">
      <alignment horizontal="center" vertical="center" wrapText="1"/>
      <protection locked="0"/>
    </xf>
    <xf numFmtId="0" fontId="0" fillId="17" borderId="0" xfId="0" applyFill="1" applyProtection="1">
      <protection locked="0"/>
    </xf>
    <xf numFmtId="0" fontId="9" fillId="6" borderId="0" xfId="0" applyFont="1" applyFill="1" applyAlignment="1">
      <alignment vertical="center" wrapText="1"/>
    </xf>
    <xf numFmtId="44" fontId="1" fillId="2" borderId="1" xfId="8" applyNumberFormat="1" applyBorder="1" applyAlignment="1" applyProtection="1">
      <alignment vertical="center"/>
      <protection locked="0"/>
    </xf>
    <xf numFmtId="0" fontId="70" fillId="0" borderId="0" xfId="2" applyFont="1" applyProtection="1">
      <protection locked="0"/>
    </xf>
    <xf numFmtId="0" fontId="17" fillId="0" borderId="0" xfId="0" applyFont="1" applyAlignment="1">
      <alignment horizontal="center" vertical="center"/>
    </xf>
    <xf numFmtId="0" fontId="17" fillId="0" borderId="42" xfId="0" applyFont="1" applyBorder="1" applyAlignment="1">
      <alignment vertical="center"/>
    </xf>
    <xf numFmtId="0" fontId="17" fillId="0" borderId="0" xfId="0" applyFont="1"/>
    <xf numFmtId="0" fontId="17" fillId="0" borderId="0" xfId="0" applyFont="1" applyAlignment="1">
      <alignment horizontal="center"/>
    </xf>
    <xf numFmtId="0" fontId="5" fillId="0" borderId="0" xfId="2" applyFont="1" applyAlignment="1" applyProtection="1">
      <alignment vertical="center" wrapText="1"/>
      <protection locked="0"/>
    </xf>
    <xf numFmtId="0" fontId="5" fillId="0" borderId="0" xfId="2" applyFont="1" applyAlignment="1" applyProtection="1">
      <alignment horizontal="center" vertical="center" wrapText="1"/>
      <protection locked="0"/>
    </xf>
    <xf numFmtId="0" fontId="57" fillId="0" borderId="0" xfId="0" applyFont="1" applyAlignment="1">
      <alignment vertical="center"/>
    </xf>
    <xf numFmtId="44" fontId="17" fillId="0" borderId="17" xfId="1" applyFont="1" applyBorder="1" applyAlignment="1">
      <alignment horizontal="center" vertical="center" wrapText="1"/>
    </xf>
    <xf numFmtId="0" fontId="59" fillId="5" borderId="43" xfId="5" applyNumberFormat="1" applyFont="1" applyFill="1" applyBorder="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4" fillId="0" borderId="6" xfId="2" applyBorder="1" applyAlignment="1" applyProtection="1">
      <alignment horizontal="center" vertical="center" wrapText="1"/>
      <protection locked="0"/>
    </xf>
    <xf numFmtId="0" fontId="1" fillId="2" borderId="0" xfId="8" applyProtection="1">
      <protection locked="0"/>
    </xf>
    <xf numFmtId="0" fontId="1" fillId="2" borderId="0" xfId="8" applyAlignment="1" applyProtection="1">
      <alignment wrapText="1"/>
      <protection locked="0"/>
    </xf>
    <xf numFmtId="1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29" fillId="5" borderId="0" xfId="5" applyNumberFormat="1" applyFont="1" applyFill="1" applyAlignment="1" applyProtection="1">
      <alignment horizontal="center" vertical="center" wrapText="1"/>
      <protection locked="0"/>
    </xf>
    <xf numFmtId="0" fontId="0" fillId="0" borderId="0" xfId="0" applyAlignment="1" applyProtection="1">
      <alignment horizontal="center" wrapText="1"/>
      <protection locked="0"/>
    </xf>
    <xf numFmtId="0" fontId="4" fillId="0" borderId="0" xfId="2" applyAlignment="1" applyProtection="1">
      <alignment horizontal="center" wrapText="1"/>
      <protection locked="0"/>
    </xf>
    <xf numFmtId="0" fontId="58" fillId="0" borderId="0" xfId="2" applyFont="1" applyAlignment="1" applyProtection="1">
      <alignment vertical="center"/>
      <protection locked="0"/>
    </xf>
    <xf numFmtId="0" fontId="4" fillId="0" borderId="0" xfId="2" applyAlignment="1" applyProtection="1">
      <alignment horizontal="right" vertical="center"/>
      <protection locked="0"/>
    </xf>
    <xf numFmtId="0" fontId="0" fillId="0" borderId="0" xfId="0" applyAlignment="1" applyProtection="1">
      <alignment horizontal="center" vertical="center" wrapText="1"/>
      <protection locked="0"/>
    </xf>
    <xf numFmtId="0" fontId="4" fillId="0" borderId="6" xfId="2" applyBorder="1" applyAlignment="1" applyProtection="1">
      <alignment vertical="center" wrapText="1"/>
      <protection locked="0"/>
    </xf>
    <xf numFmtId="0" fontId="0" fillId="0" borderId="0" xfId="0" applyAlignment="1" applyProtection="1">
      <alignment wrapText="1"/>
      <protection locked="0"/>
    </xf>
    <xf numFmtId="0" fontId="58" fillId="0" borderId="0" xfId="2" applyFont="1" applyAlignment="1" applyProtection="1">
      <alignment vertical="top"/>
      <protection locked="0"/>
    </xf>
    <xf numFmtId="0" fontId="4" fillId="0" borderId="0" xfId="2" applyAlignment="1" applyProtection="1">
      <alignment vertical="top" wrapText="1"/>
      <protection locked="0"/>
    </xf>
    <xf numFmtId="0" fontId="4" fillId="0" borderId="0" xfId="2" applyAlignment="1" applyProtection="1">
      <alignment horizontal="center" vertical="top"/>
      <protection locked="0"/>
    </xf>
    <xf numFmtId="0" fontId="4" fillId="0" borderId="0" xfId="15" applyNumberFormat="1" applyAlignment="1" applyProtection="1">
      <alignment horizontal="center" vertical="top" wrapText="1"/>
      <protection locked="0"/>
    </xf>
    <xf numFmtId="0" fontId="4" fillId="0" borderId="0" xfId="2" applyAlignment="1" applyProtection="1">
      <alignment horizontal="right" vertical="top"/>
      <protection locked="0"/>
    </xf>
    <xf numFmtId="0" fontId="4" fillId="0" borderId="0" xfId="2" applyAlignment="1" applyProtection="1">
      <alignment horizontal="left" vertical="top" wrapText="1"/>
      <protection locked="0"/>
    </xf>
    <xf numFmtId="0" fontId="4" fillId="0" borderId="0" xfId="2" applyAlignment="1" applyProtection="1">
      <alignment horizontal="center" vertical="top" wrapText="1"/>
      <protection locked="0"/>
    </xf>
    <xf numFmtId="0" fontId="4" fillId="17" borderId="0" xfId="2" applyFill="1" applyAlignment="1" applyProtection="1">
      <alignment vertical="top" wrapText="1"/>
      <protection locked="0"/>
    </xf>
    <xf numFmtId="0" fontId="4" fillId="0" borderId="0" xfId="2" applyAlignment="1" applyProtection="1">
      <alignment vertical="top"/>
      <protection locked="0"/>
    </xf>
    <xf numFmtId="0" fontId="62" fillId="19" borderId="4" xfId="2" applyFont="1" applyFill="1" applyBorder="1" applyAlignment="1" applyProtection="1">
      <alignment horizontal="center" vertical="center" wrapText="1"/>
      <protection locked="0"/>
    </xf>
    <xf numFmtId="0" fontId="0" fillId="0" borderId="0" xfId="0" quotePrefix="1" applyProtection="1">
      <protection locked="0"/>
    </xf>
    <xf numFmtId="0" fontId="4" fillId="0" borderId="6" xfId="2" applyBorder="1" applyProtection="1">
      <protection locked="0"/>
    </xf>
    <xf numFmtId="0" fontId="4" fillId="0" borderId="0" xfId="2" applyAlignment="1" applyProtection="1">
      <alignment horizontal="left" wrapText="1"/>
      <protection locked="0"/>
    </xf>
    <xf numFmtId="0" fontId="4" fillId="0" borderId="6" xfId="2" applyBorder="1" applyAlignment="1" applyProtection="1">
      <alignment horizontal="center" wrapText="1"/>
      <protection locked="0"/>
    </xf>
    <xf numFmtId="0" fontId="4" fillId="0" borderId="31" xfId="15" applyNumberFormat="1" applyBorder="1" applyAlignment="1" applyProtection="1">
      <alignment vertical="center" wrapText="1"/>
      <protection locked="0"/>
    </xf>
    <xf numFmtId="0" fontId="4" fillId="0" borderId="30" xfId="15" applyNumberFormat="1" applyBorder="1" applyAlignment="1" applyProtection="1">
      <alignment vertical="center" wrapText="1"/>
      <protection locked="0"/>
    </xf>
    <xf numFmtId="0" fontId="4" fillId="0" borderId="30" xfId="15" applyNumberFormat="1" applyBorder="1" applyAlignment="1" applyProtection="1">
      <alignment horizontal="center" vertical="center" wrapText="1"/>
      <protection locked="0"/>
    </xf>
    <xf numFmtId="0" fontId="4" fillId="5" borderId="17" xfId="15" applyNumberFormat="1" applyFill="1" applyBorder="1" applyAlignment="1" applyProtection="1">
      <alignment horizontal="center" vertical="center" wrapText="1"/>
      <protection locked="0"/>
    </xf>
    <xf numFmtId="0" fontId="4" fillId="0" borderId="0" xfId="15" applyNumberFormat="1" applyAlignment="1" applyProtection="1">
      <alignment horizontal="center" vertical="center" wrapText="1"/>
      <protection locked="0"/>
    </xf>
    <xf numFmtId="0" fontId="4" fillId="0" borderId="9" xfId="15" applyNumberFormat="1" applyBorder="1" applyAlignment="1" applyProtection="1">
      <alignment horizontal="center" vertical="center" wrapText="1"/>
      <protection locked="0"/>
    </xf>
    <xf numFmtId="9" fontId="2" fillId="3" borderId="23" xfId="3" applyNumberFormat="1" applyBorder="1" applyAlignment="1" applyProtection="1">
      <alignment horizontal="center" vertical="center" wrapText="1"/>
      <protection locked="0"/>
    </xf>
    <xf numFmtId="165" fontId="1" fillId="2" borderId="18" xfId="8" applyNumberFormat="1" applyBorder="1" applyAlignment="1" applyProtection="1">
      <alignment horizontal="center" vertical="center" wrapText="1"/>
      <protection locked="0"/>
    </xf>
    <xf numFmtId="165" fontId="2" fillId="3" borderId="1" xfId="10" applyNumberFormat="1" applyAlignment="1" applyProtection="1">
      <alignment vertical="center" wrapText="1"/>
      <protection locked="0"/>
    </xf>
    <xf numFmtId="165" fontId="1" fillId="2" borderId="17" xfId="8" applyNumberFormat="1" applyBorder="1" applyAlignment="1" applyProtection="1">
      <alignment horizontal="center" vertical="center"/>
      <protection locked="0"/>
    </xf>
    <xf numFmtId="165" fontId="2" fillId="3" borderId="1" xfId="10" applyNumberFormat="1" applyAlignment="1" applyProtection="1">
      <alignment horizontal="center" vertical="center" wrapText="1"/>
      <protection locked="0"/>
    </xf>
    <xf numFmtId="0" fontId="72" fillId="0" borderId="0" xfId="2" applyFont="1" applyAlignment="1" applyProtection="1">
      <alignment vertical="center" wrapText="1"/>
      <protection locked="0"/>
    </xf>
    <xf numFmtId="0" fontId="73" fillId="0" borderId="0" xfId="2" applyFont="1" applyAlignment="1" applyProtection="1">
      <alignment vertical="center" wrapText="1"/>
      <protection locked="0"/>
    </xf>
    <xf numFmtId="0" fontId="74" fillId="0" borderId="0" xfId="2" applyFont="1" applyAlignment="1" applyProtection="1">
      <alignment vertical="center" wrapText="1"/>
      <protection locked="0"/>
    </xf>
    <xf numFmtId="0" fontId="75" fillId="0" borderId="0" xfId="2" applyFont="1" applyAlignment="1" applyProtection="1">
      <alignment vertical="center" wrapText="1"/>
      <protection locked="0"/>
    </xf>
    <xf numFmtId="0" fontId="2" fillId="3" borderId="1" xfId="3" applyAlignment="1" applyProtection="1">
      <alignment horizontal="center" vertical="center" wrapText="1"/>
      <protection locked="0"/>
    </xf>
    <xf numFmtId="0" fontId="58" fillId="0" borderId="8" xfId="2" applyFont="1" applyBorder="1" applyAlignment="1" applyProtection="1">
      <alignment vertical="center"/>
      <protection locked="0"/>
    </xf>
    <xf numFmtId="0" fontId="58" fillId="0" borderId="6" xfId="2" applyFont="1" applyBorder="1" applyAlignment="1" applyProtection="1">
      <alignment vertical="center"/>
      <protection locked="0"/>
    </xf>
    <xf numFmtId="0" fontId="4" fillId="0" borderId="34" xfId="2" applyBorder="1" applyProtection="1">
      <protection locked="0"/>
    </xf>
    <xf numFmtId="0" fontId="4" fillId="0" borderId="35" xfId="2" applyBorder="1" applyProtection="1">
      <protection locked="0"/>
    </xf>
    <xf numFmtId="0" fontId="0" fillId="0" borderId="17" xfId="0" applyBorder="1" applyProtection="1">
      <protection locked="0"/>
    </xf>
    <xf numFmtId="0" fontId="60" fillId="0" borderId="38" xfId="2" applyFont="1" applyBorder="1" applyAlignment="1" applyProtection="1">
      <alignment vertical="top" wrapText="1"/>
      <protection locked="0"/>
    </xf>
    <xf numFmtId="43" fontId="4" fillId="5" borderId="0" xfId="2" applyNumberFormat="1" applyFill="1" applyAlignment="1" applyProtection="1">
      <alignment horizontal="center" vertical="center"/>
      <protection locked="0"/>
    </xf>
    <xf numFmtId="0" fontId="60" fillId="0" borderId="0" xfId="2" applyFont="1" applyAlignment="1" applyProtection="1">
      <alignment vertical="top" wrapText="1"/>
      <protection locked="0"/>
    </xf>
    <xf numFmtId="0" fontId="76" fillId="0" borderId="0" xfId="2" applyFont="1" applyProtection="1">
      <protection locked="0"/>
    </xf>
    <xf numFmtId="0" fontId="60" fillId="0" borderId="0" xfId="2" applyFont="1" applyAlignment="1" applyProtection="1">
      <alignment horizontal="center" wrapText="1"/>
      <protection locked="0"/>
    </xf>
    <xf numFmtId="0" fontId="25" fillId="0" borderId="0" xfId="2" applyFont="1" applyAlignment="1" applyProtection="1">
      <alignment horizontal="left" wrapText="1"/>
      <protection locked="0"/>
    </xf>
    <xf numFmtId="0" fontId="60" fillId="0" borderId="0" xfId="2" applyFont="1" applyAlignment="1" applyProtection="1">
      <alignment horizontal="left" wrapText="1"/>
      <protection locked="0"/>
    </xf>
    <xf numFmtId="0" fontId="4" fillId="5" borderId="0" xfId="2" applyFill="1" applyProtection="1">
      <protection locked="0"/>
    </xf>
    <xf numFmtId="165" fontId="4" fillId="5" borderId="0" xfId="2" applyNumberFormat="1" applyFill="1" applyAlignment="1" applyProtection="1">
      <alignment horizontal="center"/>
      <protection locked="0"/>
    </xf>
    <xf numFmtId="0" fontId="4" fillId="0" borderId="5" xfId="2" quotePrefix="1" applyBorder="1" applyAlignment="1" applyProtection="1">
      <alignment vertical="center"/>
      <protection locked="0"/>
    </xf>
    <xf numFmtId="0" fontId="28" fillId="0" borderId="0" xfId="2" applyFont="1" applyProtection="1">
      <protection locked="0"/>
    </xf>
    <xf numFmtId="0" fontId="4" fillId="0" borderId="25" xfId="15" applyNumberFormat="1" applyBorder="1" applyAlignment="1" applyProtection="1">
      <alignment horizontal="left" vertical="center" wrapText="1"/>
      <protection locked="0"/>
    </xf>
    <xf numFmtId="44" fontId="4" fillId="0" borderId="30" xfId="1" applyBorder="1" applyAlignment="1" applyProtection="1">
      <alignment horizontal="center" vertical="center" wrapText="1"/>
      <protection locked="0"/>
    </xf>
    <xf numFmtId="0" fontId="75" fillId="5" borderId="0" xfId="2" applyFont="1" applyFill="1" applyProtection="1">
      <protection locked="0"/>
    </xf>
    <xf numFmtId="165" fontId="1" fillId="2" borderId="0" xfId="1" applyNumberFormat="1" applyFont="1" applyFill="1" applyBorder="1" applyAlignment="1" applyProtection="1">
      <alignment horizontal="center"/>
      <protection locked="0"/>
    </xf>
    <xf numFmtId="0" fontId="1" fillId="2" borderId="0" xfId="6" applyAlignment="1" applyProtection="1">
      <alignment horizontal="center"/>
      <protection locked="0"/>
    </xf>
    <xf numFmtId="165" fontId="2" fillId="3" borderId="1" xfId="1" applyNumberFormat="1" applyFont="1" applyFill="1" applyBorder="1" applyProtection="1">
      <protection locked="0"/>
    </xf>
    <xf numFmtId="0" fontId="58" fillId="5" borderId="0" xfId="2" applyFont="1" applyFill="1" applyProtection="1">
      <protection locked="0"/>
    </xf>
    <xf numFmtId="0" fontId="1" fillId="2" borderId="0" xfId="8" applyAlignment="1" applyProtection="1">
      <alignment horizontal="center"/>
      <protection locked="0"/>
    </xf>
    <xf numFmtId="0" fontId="4" fillId="5" borderId="0" xfId="2" applyFill="1" applyAlignment="1" applyProtection="1">
      <alignment wrapText="1"/>
      <protection locked="0"/>
    </xf>
    <xf numFmtId="0" fontId="4" fillId="5" borderId="0" xfId="2" applyFill="1" applyAlignment="1" applyProtection="1">
      <alignment horizontal="center"/>
      <protection locked="0"/>
    </xf>
    <xf numFmtId="0" fontId="60" fillId="0" borderId="0" xfId="2" applyFont="1" applyAlignment="1" applyProtection="1">
      <alignment wrapText="1"/>
      <protection locked="0"/>
    </xf>
    <xf numFmtId="0" fontId="60" fillId="0" borderId="0" xfId="2" applyFont="1" applyAlignment="1" applyProtection="1">
      <alignment horizontal="center"/>
      <protection locked="0"/>
    </xf>
    <xf numFmtId="0" fontId="25" fillId="0" borderId="0" xfId="2" applyFont="1" applyAlignment="1" applyProtection="1">
      <alignment horizontal="center"/>
      <protection locked="0"/>
    </xf>
    <xf numFmtId="165" fontId="4" fillId="0" borderId="43" xfId="1" applyNumberFormat="1" applyBorder="1" applyAlignment="1" applyProtection="1">
      <alignment horizontal="center" vertical="center" wrapText="1"/>
      <protection locked="0"/>
    </xf>
    <xf numFmtId="165" fontId="1" fillId="2" borderId="43" xfId="1" applyNumberFormat="1" applyFont="1" applyFill="1" applyBorder="1" applyAlignment="1" applyProtection="1">
      <alignment vertical="center" wrapText="1"/>
      <protection locked="0"/>
    </xf>
    <xf numFmtId="165" fontId="2" fillId="3" borderId="1" xfId="10" applyNumberFormat="1" applyAlignment="1" applyProtection="1">
      <alignment horizontal="center" vertical="center"/>
      <protection locked="0"/>
    </xf>
    <xf numFmtId="0" fontId="77" fillId="0" borderId="0" xfId="2" applyFont="1" applyAlignment="1" applyProtection="1">
      <alignment vertical="center"/>
      <protection locked="0"/>
    </xf>
    <xf numFmtId="0" fontId="78" fillId="7" borderId="3" xfId="4" applyFont="1" applyFill="1" applyBorder="1" applyAlignment="1" applyProtection="1">
      <alignment vertical="center"/>
      <protection locked="0"/>
    </xf>
    <xf numFmtId="0" fontId="25" fillId="5" borderId="0" xfId="2" applyFont="1" applyFill="1" applyProtection="1">
      <protection locked="0"/>
    </xf>
    <xf numFmtId="0" fontId="25" fillId="5" borderId="0" xfId="2" applyFont="1" applyFill="1" applyAlignment="1" applyProtection="1">
      <alignment horizontal="center"/>
      <protection locked="0"/>
    </xf>
    <xf numFmtId="0" fontId="29" fillId="0" borderId="17" xfId="5" applyNumberFormat="1" applyFont="1" applyFill="1" applyBorder="1" applyAlignment="1" applyProtection="1">
      <alignment horizontal="center" vertical="center" wrapText="1"/>
      <protection locked="0"/>
    </xf>
    <xf numFmtId="0" fontId="79" fillId="0" borderId="0" xfId="2" applyFont="1" applyAlignment="1" applyProtection="1">
      <alignment vertical="center"/>
      <protection locked="0"/>
    </xf>
    <xf numFmtId="0" fontId="67" fillId="0" borderId="17" xfId="2" applyFont="1" applyBorder="1" applyAlignment="1" applyProtection="1">
      <alignment horizontal="center" vertical="center" wrapText="1"/>
      <protection locked="0"/>
    </xf>
    <xf numFmtId="0" fontId="67" fillId="0" borderId="0" xfId="2" applyFont="1" applyAlignment="1" applyProtection="1">
      <alignment vertical="center"/>
      <protection locked="0"/>
    </xf>
    <xf numFmtId="0" fontId="67" fillId="17" borderId="0" xfId="2" applyFont="1" applyFill="1" applyAlignment="1" applyProtection="1">
      <alignment vertical="center"/>
      <protection locked="0"/>
    </xf>
    <xf numFmtId="0" fontId="67" fillId="0" borderId="0" xfId="2" applyFont="1" applyAlignment="1" applyProtection="1">
      <alignment horizontal="center" vertical="center"/>
      <protection locked="0"/>
    </xf>
    <xf numFmtId="0" fontId="79" fillId="0" borderId="8" xfId="2" applyFont="1" applyBorder="1" applyAlignment="1" applyProtection="1">
      <alignment vertical="center"/>
      <protection locked="0"/>
    </xf>
    <xf numFmtId="165" fontId="4" fillId="0" borderId="0" xfId="2" applyNumberFormat="1" applyProtection="1">
      <protection locked="0"/>
    </xf>
    <xf numFmtId="165" fontId="4" fillId="5" borderId="0" xfId="2" applyNumberFormat="1" applyFill="1" applyProtection="1">
      <protection locked="0"/>
    </xf>
    <xf numFmtId="0" fontId="67" fillId="0" borderId="0" xfId="2" applyFont="1" applyAlignment="1" applyProtection="1">
      <alignment horizontal="left" wrapText="1"/>
      <protection locked="0"/>
    </xf>
    <xf numFmtId="0" fontId="67" fillId="0" borderId="0" xfId="2" applyFont="1" applyAlignment="1" applyProtection="1">
      <alignment horizontal="left" vertical="center" wrapText="1"/>
      <protection locked="0"/>
    </xf>
    <xf numFmtId="165" fontId="4" fillId="5" borderId="0" xfId="2" applyNumberFormat="1" applyFill="1" applyAlignment="1" applyProtection="1">
      <alignment vertical="center" wrapText="1"/>
      <protection locked="0"/>
    </xf>
    <xf numFmtId="165" fontId="4" fillId="5" borderId="0" xfId="2" applyNumberFormat="1" applyFill="1" applyAlignment="1" applyProtection="1">
      <alignment horizontal="center" vertical="center" wrapText="1"/>
      <protection locked="0"/>
    </xf>
    <xf numFmtId="0" fontId="4" fillId="0" borderId="0" xfId="1" applyNumberFormat="1" applyBorder="1" applyAlignment="1" applyProtection="1">
      <alignment horizontal="center"/>
      <protection locked="0"/>
    </xf>
    <xf numFmtId="0" fontId="60" fillId="0" borderId="0" xfId="2" applyFont="1" applyAlignment="1" applyProtection="1">
      <alignment horizontal="left" wrapText="1" indent="1"/>
      <protection locked="0"/>
    </xf>
    <xf numFmtId="0" fontId="79" fillId="0" borderId="0" xfId="2" applyFont="1" applyProtection="1">
      <protection locked="0"/>
    </xf>
    <xf numFmtId="0" fontId="4" fillId="0" borderId="17" xfId="2" applyBorder="1" applyAlignment="1" applyProtection="1">
      <alignment horizontal="center" vertical="center" wrapText="1"/>
      <protection locked="0"/>
    </xf>
    <xf numFmtId="0" fontId="1" fillId="2" borderId="0" xfId="1" applyNumberFormat="1" applyFont="1" applyFill="1" applyBorder="1" applyAlignment="1" applyProtection="1">
      <alignment horizontal="center" vertical="center"/>
      <protection locked="0"/>
    </xf>
    <xf numFmtId="165" fontId="1" fillId="2" borderId="0" xfId="6" applyNumberFormat="1" applyAlignment="1" applyProtection="1">
      <alignment horizontal="center" vertical="center"/>
      <protection locked="0"/>
    </xf>
    <xf numFmtId="171" fontId="1" fillId="2" borderId="43" xfId="6" applyNumberFormat="1" applyBorder="1" applyAlignment="1" applyProtection="1">
      <alignment vertical="center" wrapText="1"/>
      <protection locked="0"/>
    </xf>
    <xf numFmtId="165" fontId="2" fillId="3" borderId="1" xfId="10" applyNumberFormat="1" applyProtection="1">
      <protection locked="0"/>
    </xf>
    <xf numFmtId="0" fontId="60" fillId="0" borderId="0" xfId="2" applyFont="1" applyAlignment="1" applyProtection="1">
      <alignment horizontal="left" vertical="center" wrapText="1"/>
      <protection locked="0"/>
    </xf>
    <xf numFmtId="170" fontId="67" fillId="0" borderId="0" xfId="26" applyNumberFormat="1" applyFont="1" applyAlignment="1" applyProtection="1">
      <alignment horizontal="center" vertical="center" wrapText="1"/>
      <protection locked="0"/>
    </xf>
    <xf numFmtId="170" fontId="67" fillId="0" borderId="0" xfId="26" applyNumberFormat="1" applyFont="1" applyAlignment="1" applyProtection="1">
      <alignment horizontal="right" vertical="center" wrapText="1"/>
      <protection locked="0"/>
    </xf>
    <xf numFmtId="44" fontId="56" fillId="3" borderId="1" xfId="1" applyFont="1" applyFill="1" applyBorder="1" applyAlignment="1" applyProtection="1">
      <alignment vertical="center"/>
      <protection locked="0"/>
    </xf>
    <xf numFmtId="44" fontId="70" fillId="0" borderId="0" xfId="1" applyFont="1" applyFill="1" applyBorder="1" applyAlignment="1" applyProtection="1">
      <alignment vertical="center"/>
      <protection locked="0"/>
    </xf>
    <xf numFmtId="0" fontId="70" fillId="0" borderId="0" xfId="2" applyFont="1" applyAlignment="1" applyProtection="1">
      <alignment horizontal="left" wrapText="1"/>
      <protection locked="0"/>
    </xf>
    <xf numFmtId="0" fontId="70" fillId="0" borderId="0" xfId="2" applyFont="1" applyAlignment="1" applyProtection="1">
      <alignment horizontal="left"/>
      <protection locked="0"/>
    </xf>
    <xf numFmtId="44" fontId="4" fillId="0" borderId="0" xfId="1" applyFont="1" applyFill="1" applyBorder="1" applyAlignment="1" applyProtection="1">
      <alignment vertical="center"/>
      <protection locked="0"/>
    </xf>
    <xf numFmtId="44" fontId="70" fillId="0" borderId="0" xfId="1" applyFont="1" applyProtection="1">
      <protection locked="0"/>
    </xf>
    <xf numFmtId="44" fontId="70" fillId="0" borderId="0" xfId="1" applyFont="1" applyFill="1" applyBorder="1" applyAlignment="1" applyProtection="1">
      <protection locked="0"/>
    </xf>
    <xf numFmtId="0" fontId="35" fillId="7" borderId="0" xfId="4" applyFont="1" applyFill="1" applyBorder="1" applyAlignment="1" applyProtection="1">
      <alignment vertical="center"/>
      <protection locked="0"/>
    </xf>
    <xf numFmtId="0" fontId="35" fillId="7" borderId="0" xfId="4" applyFont="1" applyFill="1" applyBorder="1" applyAlignment="1" applyProtection="1">
      <alignment horizontal="center" vertical="center"/>
      <protection locked="0"/>
    </xf>
    <xf numFmtId="0" fontId="17" fillId="0" borderId="0" xfId="2" quotePrefix="1" applyFont="1" applyAlignment="1" applyProtection="1">
      <alignment vertical="center"/>
      <protection locked="0"/>
    </xf>
    <xf numFmtId="0" fontId="35" fillId="0" borderId="0" xfId="2" applyFont="1" applyAlignment="1" applyProtection="1">
      <alignment vertical="center" wrapText="1"/>
      <protection locked="0"/>
    </xf>
    <xf numFmtId="0" fontId="11" fillId="0" borderId="0" xfId="0" applyFont="1"/>
    <xf numFmtId="0" fontId="35" fillId="0" borderId="0" xfId="2" applyFont="1" applyAlignment="1" applyProtection="1">
      <alignment horizontal="center" vertical="center" wrapText="1"/>
      <protection locked="0"/>
    </xf>
    <xf numFmtId="0" fontId="80" fillId="0" borderId="0" xfId="2" applyFont="1" applyAlignment="1" applyProtection="1">
      <alignment horizontal="left" vertical="center"/>
      <protection locked="0"/>
    </xf>
    <xf numFmtId="0" fontId="81" fillId="0" borderId="0" xfId="2" quotePrefix="1" applyFont="1" applyAlignment="1" applyProtection="1">
      <alignment vertical="top"/>
      <protection locked="0"/>
    </xf>
    <xf numFmtId="0" fontId="81" fillId="0" borderId="0" xfId="2" quotePrefix="1" applyFont="1" applyAlignment="1" applyProtection="1">
      <alignment vertical="center"/>
      <protection locked="0"/>
    </xf>
    <xf numFmtId="0" fontId="81" fillId="0" borderId="0" xfId="2" quotePrefix="1" applyFont="1" applyAlignment="1" applyProtection="1">
      <alignment horizontal="center" vertical="center"/>
      <protection locked="0"/>
    </xf>
    <xf numFmtId="0" fontId="11" fillId="0" borderId="0" xfId="0" quotePrefix="1" applyFont="1" applyAlignment="1">
      <alignment horizontal="center"/>
    </xf>
    <xf numFmtId="0" fontId="80" fillId="0" borderId="0" xfId="2" applyFont="1" applyAlignment="1" applyProtection="1">
      <alignment horizontal="center" vertical="center"/>
      <protection locked="0"/>
    </xf>
    <xf numFmtId="0" fontId="12" fillId="7" borderId="0" xfId="2" applyFont="1" applyFill="1" applyAlignment="1" applyProtection="1">
      <alignment horizontal="center" wrapText="1"/>
      <protection locked="0"/>
    </xf>
    <xf numFmtId="0" fontId="12" fillId="7" borderId="0" xfId="2" applyFont="1" applyFill="1" applyAlignment="1" applyProtection="1">
      <alignment horizontal="left" wrapText="1"/>
      <protection locked="0"/>
    </xf>
    <xf numFmtId="0" fontId="11" fillId="0" borderId="0" xfId="0" applyFont="1" applyAlignment="1">
      <alignment horizontal="center"/>
    </xf>
    <xf numFmtId="166" fontId="80" fillId="0" borderId="0" xfId="10" applyNumberFormat="1" applyFont="1" applyFill="1" applyBorder="1" applyAlignment="1">
      <alignment horizontal="center" vertical="center"/>
    </xf>
    <xf numFmtId="0" fontId="17" fillId="0" borderId="0" xfId="2" applyFont="1" applyAlignment="1" applyProtection="1">
      <alignment vertical="center" wrapText="1"/>
      <protection locked="0"/>
    </xf>
    <xf numFmtId="0" fontId="17" fillId="0" borderId="0" xfId="2" quotePrefix="1" applyFont="1" applyAlignment="1" applyProtection="1">
      <alignment horizontal="center" vertical="center"/>
      <protection locked="0"/>
    </xf>
    <xf numFmtId="0" fontId="17" fillId="0" borderId="0" xfId="2" applyFont="1" applyAlignment="1" applyProtection="1">
      <alignment horizontal="center" vertical="center"/>
      <protection locked="0"/>
    </xf>
    <xf numFmtId="0" fontId="17" fillId="0" borderId="0" xfId="2" applyFont="1" applyAlignment="1" applyProtection="1">
      <alignment horizontal="center" vertical="center" wrapText="1"/>
      <protection locked="0"/>
    </xf>
    <xf numFmtId="0" fontId="12" fillId="7" borderId="0" xfId="4" applyFont="1" applyFill="1" applyBorder="1" applyAlignment="1" applyProtection="1">
      <alignment vertical="center"/>
      <protection locked="0"/>
    </xf>
    <xf numFmtId="0" fontId="12" fillId="7" borderId="0" xfId="4" applyFont="1" applyFill="1" applyBorder="1" applyAlignment="1" applyProtection="1">
      <alignment horizontal="center" vertical="center"/>
      <protection locked="0"/>
    </xf>
    <xf numFmtId="0" fontId="12" fillId="7" borderId="0" xfId="2" applyFont="1" applyFill="1" applyAlignment="1" applyProtection="1">
      <alignment horizontal="center" vertical="center" wrapText="1"/>
      <protection locked="0"/>
    </xf>
    <xf numFmtId="0" fontId="35" fillId="7" borderId="2" xfId="4" applyFont="1" applyFill="1" applyBorder="1" applyAlignment="1" applyProtection="1">
      <alignment vertical="center"/>
      <protection locked="0"/>
    </xf>
    <xf numFmtId="0" fontId="35" fillId="7" borderId="3" xfId="4" applyFont="1" applyFill="1" applyBorder="1" applyAlignment="1" applyProtection="1">
      <alignment vertical="center"/>
      <protection locked="0"/>
    </xf>
    <xf numFmtId="0" fontId="82" fillId="7" borderId="3" xfId="2" applyFont="1" applyFill="1" applyBorder="1" applyAlignment="1" applyProtection="1">
      <alignment horizontal="center" vertical="center" wrapText="1"/>
      <protection locked="0"/>
    </xf>
    <xf numFmtId="0" fontId="29" fillId="0" borderId="5" xfId="2" quotePrefix="1" applyFont="1" applyBorder="1" applyProtection="1">
      <protection locked="0"/>
    </xf>
    <xf numFmtId="0" fontId="29" fillId="0" borderId="0" xfId="2" quotePrefix="1" applyFont="1" applyProtection="1">
      <protection locked="0"/>
    </xf>
    <xf numFmtId="0" fontId="29" fillId="0" borderId="0" xfId="2" applyFont="1" applyAlignment="1" applyProtection="1">
      <alignment horizontal="center"/>
      <protection locked="0"/>
    </xf>
    <xf numFmtId="0" fontId="29" fillId="0" borderId="0" xfId="2" applyFont="1" applyProtection="1">
      <protection locked="0"/>
    </xf>
    <xf numFmtId="0" fontId="29" fillId="0" borderId="5" xfId="2" applyFont="1" applyBorder="1" applyAlignment="1" applyProtection="1">
      <alignment vertical="center" wrapText="1"/>
      <protection locked="0"/>
    </xf>
    <xf numFmtId="0" fontId="29" fillId="0" borderId="0" xfId="2" applyFont="1" applyAlignment="1" applyProtection="1">
      <alignment vertical="center" wrapText="1"/>
      <protection locked="0"/>
    </xf>
    <xf numFmtId="0" fontId="26" fillId="0" borderId="0" xfId="2" applyFont="1" applyAlignment="1" applyProtection="1">
      <alignment horizontal="right" vertical="center" wrapText="1"/>
      <protection locked="0"/>
    </xf>
    <xf numFmtId="0" fontId="26" fillId="0" borderId="0" xfId="2" applyFont="1" applyAlignment="1" applyProtection="1">
      <alignment horizontal="center" vertical="center"/>
      <protection locked="0"/>
    </xf>
    <xf numFmtId="0" fontId="26" fillId="7" borderId="5" xfId="2" applyFont="1" applyFill="1" applyBorder="1" applyProtection="1">
      <protection locked="0"/>
    </xf>
    <xf numFmtId="0" fontId="26" fillId="7" borderId="0" xfId="2" applyFont="1" applyFill="1" applyProtection="1">
      <protection locked="0"/>
    </xf>
    <xf numFmtId="0" fontId="26" fillId="7" borderId="0" xfId="2" applyFont="1" applyFill="1" applyAlignment="1" applyProtection="1">
      <alignment horizontal="center" wrapText="1"/>
      <protection locked="0"/>
    </xf>
    <xf numFmtId="0" fontId="46" fillId="7" borderId="0" xfId="2" applyFont="1" applyFill="1" applyAlignment="1" applyProtection="1">
      <alignment horizontal="center" vertical="center" wrapText="1"/>
      <protection locked="0"/>
    </xf>
    <xf numFmtId="0" fontId="43" fillId="7" borderId="0" xfId="2" applyFont="1" applyFill="1" applyAlignment="1" applyProtection="1">
      <alignment horizontal="center" vertical="center" wrapText="1"/>
      <protection locked="0"/>
    </xf>
    <xf numFmtId="0" fontId="12" fillId="3" borderId="32" xfId="3" applyFont="1" applyBorder="1" applyAlignment="1" applyProtection="1">
      <alignment horizontal="center" vertical="center" wrapText="1"/>
      <protection locked="0"/>
    </xf>
    <xf numFmtId="0" fontId="12" fillId="3" borderId="1" xfId="3" applyFont="1" applyAlignment="1" applyProtection="1">
      <alignment horizontal="center" vertical="center" wrapText="1"/>
      <protection locked="0"/>
    </xf>
    <xf numFmtId="0" fontId="12" fillId="3" borderId="36" xfId="3" applyFont="1" applyBorder="1" applyAlignment="1" applyProtection="1">
      <alignment horizontal="center" vertical="center" wrapText="1"/>
      <protection locked="0"/>
    </xf>
    <xf numFmtId="0" fontId="12" fillId="3" borderId="1" xfId="3" applyFont="1" applyAlignment="1" applyProtection="1">
      <alignment horizontal="center" vertical="center"/>
      <protection locked="0"/>
    </xf>
    <xf numFmtId="0" fontId="12" fillId="3" borderId="37" xfId="3" applyFont="1" applyBorder="1" applyAlignment="1" applyProtection="1">
      <alignment horizontal="center" vertical="center" wrapText="1"/>
      <protection locked="0"/>
    </xf>
    <xf numFmtId="0" fontId="29" fillId="0" borderId="0" xfId="2" applyFont="1" applyAlignment="1" applyProtection="1">
      <alignment vertical="center"/>
      <protection locked="0"/>
    </xf>
    <xf numFmtId="0" fontId="29" fillId="0" borderId="0" xfId="2" applyFont="1" applyAlignment="1" applyProtection="1">
      <alignment horizontal="right" vertical="center"/>
      <protection locked="0"/>
    </xf>
    <xf numFmtId="0" fontId="82" fillId="7" borderId="3" xfId="2" applyFont="1" applyFill="1" applyBorder="1" applyAlignment="1" applyProtection="1">
      <alignment horizontal="center" vertical="center"/>
      <protection locked="0"/>
    </xf>
    <xf numFmtId="0" fontId="82" fillId="5" borderId="0" xfId="2" applyFont="1" applyFill="1" applyAlignment="1" applyProtection="1">
      <alignment horizontal="center" vertical="center"/>
      <protection locked="0"/>
    </xf>
    <xf numFmtId="0" fontId="11" fillId="0" borderId="0" xfId="0" applyFont="1" applyProtection="1">
      <protection locked="0"/>
    </xf>
    <xf numFmtId="0" fontId="29" fillId="0" borderId="5" xfId="2" quotePrefix="1" applyFont="1" applyBorder="1" applyAlignment="1" applyProtection="1">
      <alignment vertical="center"/>
      <protection locked="0"/>
    </xf>
    <xf numFmtId="0" fontId="29" fillId="0" borderId="0" xfId="2" applyFont="1" applyAlignment="1" applyProtection="1">
      <alignment horizontal="center" vertical="center"/>
      <protection locked="0"/>
    </xf>
    <xf numFmtId="0" fontId="29" fillId="0" borderId="5" xfId="2" applyFont="1" applyBorder="1" applyProtection="1">
      <protection locked="0"/>
    </xf>
    <xf numFmtId="0" fontId="29" fillId="0" borderId="0" xfId="2" applyFont="1" applyAlignment="1" applyProtection="1">
      <alignment horizontal="center" wrapText="1"/>
      <protection locked="0"/>
    </xf>
    <xf numFmtId="0" fontId="83" fillId="0" borderId="0" xfId="2" applyFont="1" applyAlignment="1" applyProtection="1">
      <alignment horizontal="center" wrapText="1"/>
      <protection locked="0"/>
    </xf>
    <xf numFmtId="0" fontId="29" fillId="0" borderId="25" xfId="15" applyNumberFormat="1" applyFont="1" applyBorder="1" applyAlignment="1" applyProtection="1">
      <alignment horizontal="left" vertical="center" wrapText="1"/>
      <protection locked="0"/>
    </xf>
    <xf numFmtId="0" fontId="29" fillId="0" borderId="30" xfId="15" applyNumberFormat="1" applyFont="1" applyBorder="1" applyAlignment="1" applyProtection="1">
      <alignment horizontal="center" vertical="center" wrapText="1"/>
      <protection locked="0"/>
    </xf>
    <xf numFmtId="44" fontId="29" fillId="0" borderId="30" xfId="1" applyFont="1" applyBorder="1" applyAlignment="1" applyProtection="1">
      <alignment horizontal="center" vertical="center" wrapText="1"/>
      <protection locked="0"/>
    </xf>
    <xf numFmtId="0" fontId="29" fillId="5" borderId="17" xfId="15" applyNumberFormat="1" applyFont="1" applyFill="1" applyBorder="1" applyAlignment="1" applyProtection="1">
      <alignment horizontal="center" vertical="center" wrapText="1"/>
      <protection locked="0"/>
    </xf>
    <xf numFmtId="0" fontId="29" fillId="5" borderId="0" xfId="2" applyFont="1" applyFill="1" applyProtection="1">
      <protection locked="0"/>
    </xf>
    <xf numFmtId="0" fontId="12" fillId="3" borderId="9" xfId="3" applyFont="1" applyBorder="1" applyAlignment="1" applyProtection="1">
      <alignment horizontal="center" vertical="center" wrapText="1"/>
      <protection locked="0"/>
    </xf>
    <xf numFmtId="0" fontId="29" fillId="0" borderId="0" xfId="2" quotePrefix="1" applyFont="1" applyAlignment="1" applyProtection="1">
      <alignment vertical="center"/>
      <protection locked="0"/>
    </xf>
    <xf numFmtId="0" fontId="11" fillId="0" borderId="0" xfId="0" applyFont="1" applyAlignment="1" applyProtection="1">
      <alignment horizontal="right"/>
      <protection locked="0"/>
    </xf>
    <xf numFmtId="0" fontId="12" fillId="3" borderId="40" xfId="3" applyFont="1" applyBorder="1" applyAlignment="1" applyProtection="1">
      <alignment horizontal="center" vertical="center" wrapText="1"/>
      <protection locked="0"/>
    </xf>
    <xf numFmtId="0" fontId="84" fillId="7" borderId="3" xfId="4" applyFont="1" applyFill="1" applyBorder="1" applyAlignment="1" applyProtection="1">
      <alignment horizontal="center" vertical="center"/>
      <protection locked="0"/>
    </xf>
    <xf numFmtId="0" fontId="84" fillId="7" borderId="3" xfId="4" applyFont="1" applyFill="1" applyBorder="1" applyAlignment="1" applyProtection="1">
      <alignment vertical="center"/>
      <protection locked="0"/>
    </xf>
    <xf numFmtId="0" fontId="26" fillId="0" borderId="0" xfId="2" applyFont="1" applyProtection="1">
      <protection locked="0"/>
    </xf>
    <xf numFmtId="0" fontId="29" fillId="0" borderId="0" xfId="2" applyFont="1" applyAlignment="1" applyProtection="1">
      <alignment horizontal="right" vertical="center" wrapText="1"/>
      <protection locked="0"/>
    </xf>
    <xf numFmtId="0" fontId="29" fillId="0" borderId="0" xfId="2" applyFont="1" applyAlignment="1" applyProtection="1">
      <alignment horizontal="center" vertical="center" wrapText="1"/>
      <protection locked="0"/>
    </xf>
    <xf numFmtId="0" fontId="29" fillId="0" borderId="0" xfId="2" applyFont="1" applyAlignment="1" applyProtection="1">
      <alignment horizontal="left"/>
      <protection locked="0"/>
    </xf>
    <xf numFmtId="0" fontId="11" fillId="0" borderId="0" xfId="0" applyFont="1" applyAlignment="1" applyProtection="1">
      <alignment horizontal="center"/>
      <protection locked="0"/>
    </xf>
    <xf numFmtId="0" fontId="59" fillId="0" borderId="17" xfId="2" applyFont="1" applyBorder="1" applyAlignment="1" applyProtection="1">
      <alignment horizontal="center" vertical="center" wrapText="1"/>
      <protection locked="0"/>
    </xf>
    <xf numFmtId="44" fontId="29" fillId="5" borderId="17" xfId="1" applyFont="1" applyFill="1" applyBorder="1" applyAlignment="1" applyProtection="1">
      <alignment horizontal="center" vertical="center" wrapText="1"/>
      <protection locked="0"/>
    </xf>
    <xf numFmtId="0" fontId="85" fillId="0" borderId="0" xfId="2" applyFont="1" applyAlignment="1" applyProtection="1">
      <alignment horizontal="center" vertical="center" wrapText="1"/>
      <protection locked="0"/>
    </xf>
    <xf numFmtId="0" fontId="29" fillId="0" borderId="0" xfId="2" applyFont="1" applyAlignment="1" applyProtection="1">
      <alignment wrapText="1"/>
      <protection locked="0"/>
    </xf>
    <xf numFmtId="0" fontId="59" fillId="0" borderId="0" xfId="2" applyFont="1" applyAlignment="1" applyProtection="1">
      <alignment horizontal="left" wrapText="1"/>
      <protection locked="0"/>
    </xf>
    <xf numFmtId="170" fontId="59" fillId="0" borderId="0" xfId="26" applyNumberFormat="1" applyFont="1" applyAlignment="1" applyProtection="1">
      <alignment horizontal="right" vertical="center"/>
      <protection locked="0"/>
    </xf>
    <xf numFmtId="44" fontId="12" fillId="3" borderId="9" xfId="1" applyFont="1" applyFill="1" applyBorder="1" applyAlignment="1" applyProtection="1">
      <alignment horizontal="center" vertical="center" wrapText="1"/>
      <protection locked="0"/>
    </xf>
    <xf numFmtId="0" fontId="59" fillId="0" borderId="0" xfId="2" applyFont="1" applyAlignment="1" applyProtection="1">
      <alignment vertical="center"/>
      <protection locked="0"/>
    </xf>
    <xf numFmtId="170" fontId="59" fillId="0" borderId="0" xfId="26" applyNumberFormat="1" applyFont="1" applyFill="1" applyAlignment="1" applyProtection="1">
      <alignment horizontal="right" vertical="center"/>
      <protection locked="0"/>
    </xf>
    <xf numFmtId="44" fontId="12" fillId="0" borderId="0" xfId="1" applyFont="1" applyFill="1" applyBorder="1" applyAlignment="1" applyProtection="1">
      <alignment horizontal="center" vertical="center" wrapText="1"/>
      <protection locked="0"/>
    </xf>
    <xf numFmtId="165" fontId="1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vertical="center" wrapText="1"/>
      <protection locked="0"/>
    </xf>
    <xf numFmtId="0" fontId="12" fillId="0" borderId="0" xfId="3" applyFont="1" applyFill="1" applyBorder="1" applyAlignment="1" applyProtection="1">
      <alignment horizontal="center" vertical="center" wrapText="1"/>
      <protection locked="0"/>
    </xf>
    <xf numFmtId="0" fontId="2" fillId="0" borderId="0" xfId="3" applyFill="1" applyBorder="1" applyAlignment="1" applyProtection="1">
      <alignment horizontal="center" vertical="center" wrapText="1"/>
      <protection locked="0"/>
    </xf>
    <xf numFmtId="0" fontId="59" fillId="0" borderId="17" xfId="2" applyFont="1" applyBorder="1" applyAlignment="1" applyProtection="1">
      <alignment horizontal="left" vertical="center" wrapText="1"/>
      <protection locked="0"/>
    </xf>
    <xf numFmtId="0" fontId="85" fillId="0" borderId="0" xfId="2" applyFont="1" applyAlignment="1" applyProtection="1">
      <alignment horizontal="left" vertical="center" wrapText="1"/>
      <protection locked="0"/>
    </xf>
    <xf numFmtId="0" fontId="36" fillId="0" borderId="0" xfId="0" applyFont="1" applyAlignment="1">
      <alignment vertical="center"/>
    </xf>
    <xf numFmtId="0" fontId="36"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6" fillId="0" borderId="0" xfId="2" applyFont="1" applyAlignment="1" applyProtection="1">
      <alignment vertical="top" wrapText="1"/>
      <protection locked="0"/>
    </xf>
    <xf numFmtId="0" fontId="6" fillId="0" borderId="0" xfId="2" applyFont="1" applyAlignment="1" applyProtection="1">
      <alignment horizontal="center" vertical="top" wrapText="1"/>
      <protection locked="0"/>
    </xf>
    <xf numFmtId="0" fontId="0" fillId="0" borderId="0" xfId="0" applyAlignment="1">
      <alignment horizontal="center"/>
    </xf>
    <xf numFmtId="0" fontId="13" fillId="7" borderId="0" xfId="2" applyFont="1" applyFill="1" applyAlignment="1">
      <alignment vertical="center"/>
    </xf>
    <xf numFmtId="0" fontId="0" fillId="0" borderId="0" xfId="0" applyAlignment="1">
      <alignment horizontal="right" indent="1"/>
    </xf>
    <xf numFmtId="0" fontId="12" fillId="0" borderId="0" xfId="0" applyFont="1" applyAlignment="1">
      <alignment horizontal="left" wrapText="1"/>
    </xf>
    <xf numFmtId="0" fontId="0" fillId="0" borderId="6" xfId="0" applyBorder="1" applyAlignment="1">
      <alignment horizontal="left" indent="1"/>
    </xf>
    <xf numFmtId="0" fontId="0" fillId="0" borderId="9" xfId="0" applyBorder="1" applyAlignment="1" applyProtection="1">
      <alignment horizontal="center"/>
      <protection locked="0"/>
    </xf>
    <xf numFmtId="0" fontId="0" fillId="0" borderId="0" xfId="0" applyAlignment="1">
      <alignment horizontal="left" indent="1"/>
    </xf>
    <xf numFmtId="14" fontId="0" fillId="0" borderId="9" xfId="0" applyNumberFormat="1" applyBorder="1" applyAlignment="1" applyProtection="1">
      <alignment horizontal="center"/>
      <protection locked="0"/>
    </xf>
    <xf numFmtId="0" fontId="7" fillId="0" borderId="0" xfId="0" applyFont="1" applyAlignment="1">
      <alignment horizontal="left" indent="1"/>
    </xf>
    <xf numFmtId="0" fontId="8" fillId="0" borderId="0" xfId="0" applyFont="1" applyAlignment="1">
      <alignment horizontal="left"/>
    </xf>
    <xf numFmtId="0" fontId="0" fillId="0" borderId="0" xfId="0" applyAlignment="1">
      <alignment horizontal="left"/>
    </xf>
    <xf numFmtId="0" fontId="12" fillId="0" borderId="0" xfId="0" applyFont="1" applyAlignment="1">
      <alignment horizontal="left" vertical="center"/>
    </xf>
    <xf numFmtId="0" fontId="89" fillId="0" borderId="0" xfId="0" applyFont="1" applyAlignment="1">
      <alignment horizontal="left" vertical="center" wrapText="1" indent="1"/>
    </xf>
    <xf numFmtId="44" fontId="8" fillId="3" borderId="1" xfId="10" applyNumberFormat="1" applyFont="1" applyAlignment="1">
      <alignment horizontal="left"/>
    </xf>
    <xf numFmtId="44" fontId="7" fillId="0" borderId="0" xfId="0" applyNumberFormat="1" applyFont="1"/>
    <xf numFmtId="44" fontId="8" fillId="3" borderId="1" xfId="10" applyNumberFormat="1" applyFont="1" applyAlignment="1">
      <alignment horizontal="center"/>
    </xf>
    <xf numFmtId="0" fontId="88" fillId="0" borderId="0" xfId="0" applyFont="1" applyAlignment="1">
      <alignment horizontal="center"/>
    </xf>
    <xf numFmtId="0" fontId="68" fillId="5" borderId="11" xfId="2" applyFont="1" applyFill="1" applyBorder="1" applyAlignment="1">
      <alignment horizontal="center" vertical="center" wrapText="1"/>
    </xf>
    <xf numFmtId="0" fontId="88" fillId="0" borderId="12" xfId="0" applyFont="1" applyBorder="1" applyAlignment="1">
      <alignment horizontal="center" vertical="center" wrapText="1"/>
    </xf>
    <xf numFmtId="0" fontId="88" fillId="0" borderId="14" xfId="0" applyFont="1" applyBorder="1" applyAlignment="1">
      <alignment horizontal="center" vertical="center" wrapText="1"/>
    </xf>
    <xf numFmtId="0" fontId="12" fillId="0" borderId="0" xfId="0" applyFont="1" applyAlignment="1">
      <alignment horizontal="center" vertical="center"/>
    </xf>
    <xf numFmtId="0" fontId="12" fillId="16" borderId="0" xfId="25" applyFont="1" applyBorder="1" applyAlignment="1" applyProtection="1">
      <alignment horizontal="center" vertical="center" wrapText="1"/>
    </xf>
    <xf numFmtId="0" fontId="7" fillId="0" borderId="17" xfId="5" applyNumberFormat="1" applyFont="1" applyBorder="1" applyAlignment="1" applyProtection="1">
      <alignment horizontal="left" vertical="center" wrapText="1"/>
      <protection locked="0"/>
    </xf>
    <xf numFmtId="14" fontId="7" fillId="0" borderId="17" xfId="5" applyNumberFormat="1" applyFont="1" applyBorder="1" applyAlignment="1" applyProtection="1">
      <alignment vertical="center" wrapText="1"/>
      <protection locked="0"/>
    </xf>
    <xf numFmtId="44" fontId="11" fillId="0" borderId="17" xfId="22" applyFont="1" applyBorder="1" applyAlignment="1" applyProtection="1">
      <alignment horizontal="center" vertical="center" wrapText="1"/>
      <protection locked="0"/>
    </xf>
    <xf numFmtId="172" fontId="11" fillId="0" borderId="17" xfId="22" applyNumberFormat="1" applyFont="1" applyBorder="1" applyAlignment="1" applyProtection="1">
      <alignment horizontal="center" vertical="center" wrapText="1"/>
      <protection locked="0"/>
    </xf>
    <xf numFmtId="44" fontId="12" fillId="7" borderId="0" xfId="2" applyNumberFormat="1" applyFont="1" applyFill="1" applyAlignment="1" applyProtection="1">
      <alignment horizontal="center" wrapText="1"/>
      <protection locked="0"/>
    </xf>
    <xf numFmtId="0" fontId="8" fillId="7" borderId="0" xfId="2" applyFont="1" applyFill="1" applyAlignment="1" applyProtection="1">
      <alignment horizontal="center" vertical="center" wrapText="1"/>
      <protection locked="0"/>
    </xf>
    <xf numFmtId="0" fontId="20" fillId="0" borderId="7" xfId="2" applyFont="1" applyBorder="1" applyAlignment="1" applyProtection="1">
      <alignment vertical="center" wrapText="1"/>
      <protection locked="0"/>
    </xf>
    <xf numFmtId="0" fontId="29" fillId="0" borderId="9" xfId="0" quotePrefix="1" applyFont="1" applyBorder="1" applyAlignment="1" applyProtection="1">
      <alignment horizontal="left" vertical="center" wrapText="1"/>
      <protection locked="0"/>
    </xf>
    <xf numFmtId="0" fontId="29" fillId="0" borderId="9" xfId="0" applyFont="1" applyBorder="1" applyAlignment="1" applyProtection="1">
      <alignment horizontal="left" vertical="center" wrapText="1"/>
      <protection locked="0"/>
    </xf>
    <xf numFmtId="44" fontId="25" fillId="3" borderId="1" xfId="10" applyNumberFormat="1" applyFont="1" applyAlignment="1">
      <alignment horizontal="center" vertical="center"/>
    </xf>
    <xf numFmtId="0" fontId="29" fillId="0" borderId="5" xfId="0" applyFont="1" applyBorder="1" applyAlignment="1" applyProtection="1">
      <alignment horizontal="left" vertical="center" wrapText="1"/>
      <protection locked="0"/>
    </xf>
    <xf numFmtId="0" fontId="12" fillId="0" borderId="0" xfId="0" applyFont="1"/>
    <xf numFmtId="44" fontId="8" fillId="21" borderId="1" xfId="10" applyNumberFormat="1" applyFont="1" applyFill="1" applyAlignment="1">
      <alignment horizontal="center"/>
    </xf>
    <xf numFmtId="44" fontId="12" fillId="21" borderId="9" xfId="0" applyNumberFormat="1" applyFont="1" applyFill="1" applyBorder="1"/>
    <xf numFmtId="0" fontId="41" fillId="7" borderId="0" xfId="2" applyFont="1" applyFill="1" applyAlignment="1">
      <alignment vertical="center"/>
    </xf>
    <xf numFmtId="44" fontId="0" fillId="0" borderId="0" xfId="1" applyFont="1" applyBorder="1" applyAlignment="1" applyProtection="1">
      <protection locked="0"/>
    </xf>
    <xf numFmtId="44" fontId="8" fillId="3" borderId="1" xfId="10" applyNumberFormat="1" applyFont="1" applyAlignment="1" applyProtection="1">
      <alignment vertical="center"/>
      <protection locked="0"/>
    </xf>
    <xf numFmtId="42" fontId="7" fillId="0" borderId="39" xfId="1" applyNumberFormat="1" applyFont="1" applyBorder="1" applyAlignment="1" applyProtection="1">
      <alignment horizontal="center"/>
      <protection locked="0"/>
    </xf>
    <xf numFmtId="42" fontId="7" fillId="0" borderId="9" xfId="1" applyNumberFormat="1" applyFont="1" applyBorder="1" applyAlignment="1" applyProtection="1">
      <alignment horizontal="center"/>
      <protection locked="0"/>
    </xf>
    <xf numFmtId="0" fontId="90" fillId="3" borderId="32" xfId="3" applyFont="1" applyBorder="1" applyAlignment="1" applyProtection="1">
      <alignment horizontal="center" vertical="center"/>
      <protection locked="0"/>
    </xf>
    <xf numFmtId="0" fontId="8" fillId="3" borderId="1" xfId="3" applyFont="1" applyAlignment="1" applyProtection="1">
      <alignment horizontal="center" vertical="center" wrapText="1"/>
      <protection locked="0"/>
    </xf>
    <xf numFmtId="165" fontId="8" fillId="3" borderId="1" xfId="1" applyNumberFormat="1" applyFont="1" applyFill="1" applyBorder="1" applyAlignment="1" applyProtection="1">
      <alignment vertical="center" wrapText="1"/>
      <protection locked="0"/>
    </xf>
    <xf numFmtId="0" fontId="8" fillId="3" borderId="32" xfId="3" applyFont="1" applyBorder="1" applyAlignment="1" applyProtection="1">
      <alignment horizontal="center" vertical="center" wrapText="1"/>
      <protection locked="0"/>
    </xf>
    <xf numFmtId="43" fontId="8" fillId="3" borderId="1" xfId="27" applyFont="1" applyFill="1" applyBorder="1" applyAlignment="1" applyProtection="1">
      <alignment vertical="center" wrapText="1"/>
      <protection locked="0"/>
    </xf>
    <xf numFmtId="0" fontId="7" fillId="0" borderId="17" xfId="5" applyNumberFormat="1" applyFont="1" applyBorder="1" applyAlignment="1" applyProtection="1">
      <alignment horizontal="center" vertical="center" wrapText="1"/>
      <protection locked="0"/>
    </xf>
    <xf numFmtId="44" fontId="0" fillId="0" borderId="0" xfId="0" applyNumberFormat="1" applyAlignment="1">
      <alignment vertical="center"/>
    </xf>
    <xf numFmtId="44" fontId="35" fillId="7" borderId="0" xfId="2" applyNumberFormat="1" applyFont="1" applyFill="1" applyAlignment="1" applyProtection="1">
      <alignment horizontal="center" vertical="center" wrapText="1"/>
      <protection locked="0"/>
    </xf>
    <xf numFmtId="44" fontId="12" fillId="3" borderId="46" xfId="10" applyNumberFormat="1" applyFont="1" applyBorder="1" applyAlignment="1">
      <alignment horizontal="center" vertical="center"/>
    </xf>
    <xf numFmtId="44" fontId="81" fillId="0" borderId="0" xfId="2" quotePrefix="1" applyNumberFormat="1" applyFont="1" applyAlignment="1" applyProtection="1">
      <alignment vertical="center"/>
      <protection locked="0"/>
    </xf>
    <xf numFmtId="44" fontId="12" fillId="3" borderId="1" xfId="10" applyNumberFormat="1" applyFont="1" applyAlignment="1">
      <alignment horizontal="right" vertical="center"/>
    </xf>
    <xf numFmtId="44" fontId="17" fillId="0" borderId="0" xfId="0" applyNumberFormat="1" applyFont="1" applyAlignment="1">
      <alignment vertical="center"/>
    </xf>
    <xf numFmtId="44" fontId="17" fillId="0" borderId="0" xfId="2" applyNumberFormat="1" applyFont="1" applyAlignment="1" applyProtection="1">
      <alignment vertical="center"/>
      <protection locked="0"/>
    </xf>
    <xf numFmtId="44" fontId="12" fillId="7" borderId="0" xfId="2" applyNumberFormat="1" applyFont="1" applyFill="1" applyAlignment="1" applyProtection="1">
      <alignment horizontal="center" vertical="center" wrapText="1"/>
      <protection locked="0"/>
    </xf>
    <xf numFmtId="44" fontId="17" fillId="0" borderId="0" xfId="2" quotePrefix="1" applyNumberFormat="1" applyFont="1" applyAlignment="1" applyProtection="1">
      <alignment vertical="center"/>
      <protection locked="0"/>
    </xf>
    <xf numFmtId="44" fontId="0" fillId="3" borderId="32" xfId="3" applyNumberFormat="1" applyFont="1" applyBorder="1" applyAlignment="1">
      <alignment horizontal="center" vertical="center" wrapText="1"/>
    </xf>
    <xf numFmtId="0" fontId="12" fillId="7" borderId="5" xfId="2" applyFont="1" applyFill="1" applyBorder="1" applyAlignment="1" applyProtection="1">
      <alignment horizontal="center" wrapText="1"/>
      <protection locked="0"/>
    </xf>
    <xf numFmtId="0" fontId="94" fillId="0" borderId="0" xfId="0" applyFont="1" applyAlignment="1">
      <alignment vertical="center"/>
    </xf>
    <xf numFmtId="0" fontId="71" fillId="0" borderId="20" xfId="0" applyFont="1" applyBorder="1" applyAlignment="1">
      <alignment vertical="center"/>
    </xf>
    <xf numFmtId="0" fontId="71" fillId="0" borderId="9" xfId="0" applyFont="1" applyBorder="1" applyAlignment="1">
      <alignment vertical="center"/>
    </xf>
    <xf numFmtId="0" fontId="68" fillId="5" borderId="12" xfId="2" applyFont="1" applyFill="1" applyBorder="1" applyAlignment="1">
      <alignment horizontal="center" vertical="center" wrapText="1"/>
    </xf>
    <xf numFmtId="166" fontId="55" fillId="15" borderId="1" xfId="24" applyNumberFormat="1" applyBorder="1" applyAlignment="1" applyProtection="1">
      <alignment vertical="center"/>
      <protection locked="0"/>
    </xf>
    <xf numFmtId="166" fontId="54" fillId="14" borderId="1" xfId="23" applyNumberFormat="1" applyBorder="1" applyAlignment="1" applyProtection="1">
      <alignment vertical="center"/>
      <protection locked="0"/>
    </xf>
    <xf numFmtId="166" fontId="1" fillId="2" borderId="1" xfId="8" applyNumberFormat="1" applyBorder="1" applyAlignment="1" applyProtection="1">
      <alignment vertical="center"/>
      <protection locked="0"/>
    </xf>
    <xf numFmtId="44" fontId="2" fillId="3" borderId="1" xfId="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0" fillId="0" borderId="0" xfId="11" applyNumberFormat="1" applyFont="1" applyFill="1" applyBorder="1" applyAlignment="1" applyProtection="1">
      <alignment vertical="center"/>
      <protection locked="0"/>
    </xf>
    <xf numFmtId="0" fontId="0" fillId="0" borderId="0" xfId="0" applyAlignment="1"/>
    <xf numFmtId="0" fontId="8" fillId="3" borderId="36" xfId="3" applyFont="1" applyBorder="1" applyAlignment="1" applyProtection="1">
      <alignment horizontal="center" vertical="center" wrapText="1"/>
      <protection locked="0"/>
    </xf>
    <xf numFmtId="0" fontId="0" fillId="0" borderId="0" xfId="0" applyAlignment="1">
      <alignment wrapText="1"/>
    </xf>
    <xf numFmtId="0" fontId="97" fillId="0" borderId="0" xfId="0" applyFont="1"/>
    <xf numFmtId="0" fontId="40" fillId="20" borderId="0" xfId="2" applyFont="1" applyFill="1" applyAlignment="1">
      <alignment horizontal="left" vertical="center"/>
    </xf>
    <xf numFmtId="0" fontId="86" fillId="20" borderId="0" xfId="2" applyFont="1" applyFill="1" applyAlignment="1">
      <alignment horizontal="left" vertical="center"/>
    </xf>
    <xf numFmtId="0" fontId="36" fillId="20" borderId="0" xfId="0" applyFont="1" applyFill="1" applyAlignment="1">
      <alignment vertical="center"/>
    </xf>
    <xf numFmtId="9" fontId="7" fillId="0" borderId="11" xfId="9" applyFont="1" applyBorder="1" applyAlignment="1" applyProtection="1">
      <alignment horizontal="center"/>
      <protection locked="0"/>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165" fontId="1" fillId="2" borderId="18" xfId="8" applyNumberFormat="1" applyBorder="1" applyAlignment="1" applyProtection="1">
      <alignment horizontal="left" vertical="center" wrapText="1"/>
      <protection locked="0"/>
    </xf>
    <xf numFmtId="0" fontId="4" fillId="0" borderId="31" xfId="15" applyNumberFormat="1" applyBorder="1" applyAlignment="1" applyProtection="1">
      <alignment horizontal="left" vertical="center" wrapText="1"/>
      <protection locked="0"/>
    </xf>
    <xf numFmtId="0" fontId="4" fillId="0" borderId="30" xfId="15" applyNumberFormat="1" applyBorder="1" applyAlignment="1" applyProtection="1">
      <alignment horizontal="left" vertical="center" wrapText="1"/>
      <protection locked="0"/>
    </xf>
    <xf numFmtId="0" fontId="4" fillId="0" borderId="0" xfId="2" applyAlignment="1" applyProtection="1">
      <alignment horizontal="right" vertical="center" wrapText="1"/>
      <protection locked="0"/>
    </xf>
    <xf numFmtId="0" fontId="8" fillId="7" borderId="17" xfId="2" applyFont="1" applyFill="1" applyBorder="1" applyAlignment="1" applyProtection="1">
      <alignment horizontal="center" vertical="center" wrapText="1"/>
      <protection locked="0"/>
    </xf>
    <xf numFmtId="0" fontId="35" fillId="7" borderId="0" xfId="2" applyFont="1" applyFill="1" applyAlignment="1" applyProtection="1">
      <alignment horizontal="center" vertical="center" wrapText="1"/>
      <protection locked="0"/>
    </xf>
    <xf numFmtId="0" fontId="29" fillId="0" borderId="0" xfId="0" applyFont="1" applyAlignment="1">
      <alignment horizontal="justify" vertical="center"/>
    </xf>
    <xf numFmtId="0" fontId="42" fillId="10" borderId="0" xfId="0" applyFont="1" applyFill="1" applyAlignment="1">
      <alignment vertical="center"/>
    </xf>
    <xf numFmtId="0" fontId="29" fillId="0" borderId="0" xfId="0" applyFont="1" applyAlignment="1">
      <alignment vertical="center"/>
    </xf>
    <xf numFmtId="0" fontId="6" fillId="6" borderId="0" xfId="0" applyFont="1" applyFill="1" applyAlignment="1">
      <alignment horizontal="center"/>
    </xf>
    <xf numFmtId="0" fontId="32" fillId="0" borderId="8" xfId="0" applyFont="1" applyBorder="1" applyAlignment="1">
      <alignment horizontal="center" vertical="center"/>
    </xf>
    <xf numFmtId="0" fontId="32" fillId="0" borderId="14" xfId="0" applyFont="1" applyBorder="1" applyAlignment="1">
      <alignment horizontal="center" vertical="center"/>
    </xf>
    <xf numFmtId="0" fontId="4" fillId="0" borderId="0" xfId="0" applyFont="1" applyAlignment="1">
      <alignment horizontal="center" vertical="center"/>
    </xf>
    <xf numFmtId="0" fontId="68" fillId="0" borderId="0" xfId="2" applyFont="1" applyAlignment="1" applyProtection="1">
      <alignment horizontal="right" vertical="center"/>
      <protection locked="0"/>
    </xf>
    <xf numFmtId="44" fontId="4" fillId="0" borderId="17" xfId="1" applyNumberFormat="1" applyBorder="1" applyAlignment="1" applyProtection="1">
      <alignment horizontal="center" vertical="center" wrapText="1"/>
      <protection locked="0"/>
    </xf>
    <xf numFmtId="43" fontId="4" fillId="0" borderId="30" xfId="1" applyNumberFormat="1" applyBorder="1" applyAlignment="1" applyProtection="1">
      <alignment horizontal="center" vertical="center" wrapText="1"/>
      <protection locked="0"/>
    </xf>
    <xf numFmtId="43" fontId="0" fillId="0" borderId="0" xfId="1" applyNumberFormat="1" applyFont="1" applyAlignment="1" applyProtection="1">
      <alignment horizontal="center" vertical="center" wrapText="1"/>
      <protection locked="0"/>
    </xf>
    <xf numFmtId="43" fontId="4" fillId="0" borderId="0" xfId="2" applyNumberFormat="1" applyAlignment="1" applyProtection="1">
      <alignment vertical="top" wrapText="1"/>
      <protection locked="0"/>
    </xf>
    <xf numFmtId="43" fontId="62" fillId="5" borderId="0" xfId="2" applyNumberFormat="1" applyFont="1" applyFill="1" applyAlignment="1" applyProtection="1">
      <alignment vertical="center" wrapText="1"/>
      <protection locked="0"/>
    </xf>
    <xf numFmtId="43" fontId="4" fillId="0" borderId="0" xfId="2" applyNumberFormat="1" applyProtection="1">
      <protection locked="0"/>
    </xf>
    <xf numFmtId="43" fontId="4" fillId="0" borderId="0" xfId="2" applyNumberFormat="1" applyAlignment="1" applyProtection="1">
      <alignment horizontal="center" wrapText="1"/>
      <protection locked="0"/>
    </xf>
    <xf numFmtId="43" fontId="12" fillId="3" borderId="1" xfId="3" applyNumberFormat="1" applyFont="1" applyAlignment="1" applyProtection="1">
      <alignment vertical="center" wrapText="1"/>
      <protection locked="0"/>
    </xf>
    <xf numFmtId="43" fontId="8" fillId="3" borderId="1" xfId="3" applyNumberFormat="1" applyFont="1" applyAlignment="1" applyProtection="1">
      <alignment vertical="center" wrapText="1"/>
      <protection locked="0"/>
    </xf>
    <xf numFmtId="43" fontId="60" fillId="0" borderId="0" xfId="2" applyNumberFormat="1" applyFont="1" applyAlignment="1" applyProtection="1">
      <alignment horizontal="center" vertical="center"/>
      <protection locked="0"/>
    </xf>
    <xf numFmtId="43" fontId="12" fillId="3" borderId="9" xfId="1" applyNumberFormat="1" applyFont="1" applyFill="1" applyBorder="1" applyAlignment="1" applyProtection="1">
      <alignment horizontal="center" vertical="center" wrapText="1"/>
      <protection locked="0"/>
    </xf>
    <xf numFmtId="43" fontId="4" fillId="0" borderId="0" xfId="2" applyNumberFormat="1" applyAlignment="1" applyProtection="1">
      <alignment vertical="center" wrapText="1"/>
      <protection locked="0"/>
    </xf>
    <xf numFmtId="43" fontId="11" fillId="0" borderId="0" xfId="0" applyNumberFormat="1" applyFont="1" applyProtection="1">
      <protection locked="0"/>
    </xf>
    <xf numFmtId="43" fontId="29" fillId="0" borderId="6" xfId="2" applyNumberFormat="1" applyFont="1" applyBorder="1" applyAlignment="1" applyProtection="1">
      <alignment horizontal="center"/>
      <protection locked="0"/>
    </xf>
    <xf numFmtId="43" fontId="12" fillId="3" borderId="23" xfId="3" applyNumberFormat="1" applyFont="1" applyBorder="1" applyProtection="1">
      <protection locked="0"/>
    </xf>
    <xf numFmtId="43" fontId="8" fillId="3" borderId="23" xfId="3" applyNumberFormat="1" applyFont="1" applyBorder="1" applyProtection="1">
      <protection locked="0"/>
    </xf>
    <xf numFmtId="43" fontId="12" fillId="3" borderId="9" xfId="3" applyNumberFormat="1" applyFont="1" applyBorder="1" applyProtection="1">
      <protection locked="0"/>
    </xf>
    <xf numFmtId="43" fontId="29" fillId="0" borderId="0" xfId="2" applyNumberFormat="1" applyFont="1" applyProtection="1">
      <protection locked="0"/>
    </xf>
    <xf numFmtId="43" fontId="0" fillId="0" borderId="0" xfId="0" applyNumberFormat="1" applyProtection="1">
      <protection locked="0"/>
    </xf>
    <xf numFmtId="43" fontId="4" fillId="0" borderId="6" xfId="2" applyNumberFormat="1" applyBorder="1" applyAlignment="1" applyProtection="1">
      <alignment horizontal="center" wrapText="1"/>
      <protection locked="0"/>
    </xf>
    <xf numFmtId="43" fontId="26" fillId="0" borderId="0" xfId="2" applyNumberFormat="1" applyFont="1" applyProtection="1">
      <protection locked="0"/>
    </xf>
    <xf numFmtId="43" fontId="29" fillId="0" borderId="0" xfId="2" applyNumberFormat="1" applyFont="1" applyAlignment="1" applyProtection="1">
      <alignment vertical="center"/>
      <protection locked="0"/>
    </xf>
    <xf numFmtId="43" fontId="11" fillId="0" borderId="0" xfId="1" applyNumberFormat="1" applyFont="1" applyAlignment="1" applyProtection="1">
      <alignment horizontal="center" vertical="center" wrapText="1"/>
      <protection locked="0"/>
    </xf>
    <xf numFmtId="43" fontId="29" fillId="0" borderId="0" xfId="2" applyNumberFormat="1" applyFont="1" applyAlignment="1" applyProtection="1">
      <alignment horizontal="center" wrapText="1"/>
      <protection locked="0"/>
    </xf>
    <xf numFmtId="43" fontId="12" fillId="3" borderId="44" xfId="1" applyNumberFormat="1" applyFont="1" applyFill="1" applyBorder="1" applyAlignment="1" applyProtection="1">
      <alignment horizontal="center" vertical="center" wrapText="1"/>
      <protection locked="0"/>
    </xf>
    <xf numFmtId="43" fontId="80" fillId="3" borderId="44" xfId="1" applyNumberFormat="1" applyFont="1" applyFill="1" applyBorder="1" applyAlignment="1" applyProtection="1">
      <alignment horizontal="center" vertical="center" wrapText="1"/>
      <protection locked="0"/>
    </xf>
    <xf numFmtId="43" fontId="59" fillId="0" borderId="0" xfId="2" applyNumberFormat="1" applyFont="1" applyAlignment="1" applyProtection="1">
      <alignment vertical="center"/>
      <protection locked="0"/>
    </xf>
    <xf numFmtId="43" fontId="12" fillId="0" borderId="0" xfId="1" applyNumberFormat="1" applyFont="1" applyFill="1" applyBorder="1" applyAlignment="1" applyProtection="1">
      <alignment horizontal="center" vertical="center" wrapText="1"/>
      <protection locked="0"/>
    </xf>
    <xf numFmtId="43" fontId="29" fillId="0" borderId="0" xfId="2" applyNumberFormat="1" applyFont="1" applyAlignment="1" applyProtection="1">
      <alignment vertical="center" wrapText="1"/>
      <protection locked="0"/>
    </xf>
    <xf numFmtId="43" fontId="12" fillId="3" borderId="45" xfId="1" applyNumberFormat="1" applyFont="1" applyFill="1" applyBorder="1" applyAlignment="1" applyProtection="1">
      <alignment horizontal="center" vertical="center" wrapText="1"/>
      <protection locked="0"/>
    </xf>
    <xf numFmtId="43" fontId="80" fillId="3" borderId="45" xfId="1" applyNumberFormat="1" applyFont="1" applyFill="1" applyBorder="1" applyAlignment="1" applyProtection="1">
      <alignment horizontal="center" vertical="center" wrapText="1"/>
      <protection locked="0"/>
    </xf>
    <xf numFmtId="43" fontId="67" fillId="0" borderId="0" xfId="2" applyNumberFormat="1" applyFont="1" applyAlignment="1" applyProtection="1">
      <alignment vertical="center"/>
      <protection locked="0"/>
    </xf>
    <xf numFmtId="43" fontId="25" fillId="0" borderId="0" xfId="2" applyNumberFormat="1" applyFont="1" applyProtection="1">
      <protection locked="0"/>
    </xf>
    <xf numFmtId="43" fontId="8" fillId="21" borderId="9" xfId="2" applyNumberFormat="1" applyFont="1" applyFill="1" applyBorder="1" applyAlignment="1" applyProtection="1">
      <alignment vertical="center"/>
      <protection locked="0"/>
    </xf>
    <xf numFmtId="44" fontId="29" fillId="0" borderId="43" xfId="1" applyNumberFormat="1" applyFont="1" applyBorder="1" applyAlignment="1" applyProtection="1">
      <alignment horizontal="center" vertical="center" wrapText="1"/>
      <protection locked="0"/>
    </xf>
    <xf numFmtId="44" fontId="12" fillId="3" borderId="37" xfId="1" applyNumberFormat="1" applyFont="1" applyFill="1" applyBorder="1" applyAlignment="1" applyProtection="1">
      <alignment horizontal="center" wrapText="1"/>
      <protection locked="0"/>
    </xf>
    <xf numFmtId="44" fontId="12" fillId="3" borderId="9" xfId="1" applyNumberFormat="1" applyFont="1" applyFill="1" applyBorder="1" applyAlignment="1" applyProtection="1">
      <alignment horizontal="center" vertical="center" wrapText="1"/>
      <protection locked="0"/>
    </xf>
    <xf numFmtId="0" fontId="35" fillId="0" borderId="0" xfId="2" applyFont="1" applyFill="1" applyAlignment="1" applyProtection="1">
      <alignment horizontal="center" vertical="center" wrapText="1"/>
      <protection locked="0"/>
    </xf>
    <xf numFmtId="0" fontId="17" fillId="0" borderId="0" xfId="0" applyFont="1" applyFill="1"/>
    <xf numFmtId="0" fontId="17" fillId="0" borderId="0" xfId="0" applyFont="1" applyFill="1" applyAlignment="1">
      <alignment vertical="center"/>
    </xf>
    <xf numFmtId="44" fontId="12" fillId="0" borderId="0" xfId="0" applyNumberFormat="1" applyFont="1" applyAlignment="1">
      <alignment horizontal="right" vertical="center"/>
    </xf>
    <xf numFmtId="173" fontId="12" fillId="3" borderId="1" xfId="10" applyNumberFormat="1" applyFont="1" applyAlignment="1" applyProtection="1">
      <alignment horizontal="center" vertical="center"/>
      <protection locked="0"/>
    </xf>
    <xf numFmtId="0" fontId="22" fillId="0" borderId="0" xfId="0" applyFont="1" applyBorder="1" applyAlignment="1" applyProtection="1">
      <alignment horizontal="left" vertical="center" wrapText="1"/>
      <protection locked="0"/>
    </xf>
    <xf numFmtId="44" fontId="29" fillId="0" borderId="30" xfId="1" applyNumberFormat="1" applyFont="1" applyBorder="1" applyAlignment="1" applyProtection="1">
      <alignment horizontal="center" vertical="center" wrapText="1"/>
      <protection locked="0"/>
    </xf>
    <xf numFmtId="44" fontId="0" fillId="0" borderId="17" xfId="0" applyNumberFormat="1" applyFont="1" applyBorder="1" applyAlignment="1">
      <alignment horizontal="center" vertical="center" wrapText="1"/>
    </xf>
    <xf numFmtId="44" fontId="0" fillId="0" borderId="0" xfId="0" applyNumberFormat="1" applyFont="1" applyAlignment="1">
      <alignment horizontal="center" vertical="center"/>
    </xf>
    <xf numFmtId="0" fontId="42" fillId="0" borderId="17" xfId="5" applyNumberFormat="1" applyFont="1" applyBorder="1" applyAlignment="1" applyProtection="1">
      <alignment horizontal="left" vertical="center" wrapText="1"/>
      <protection locked="0"/>
    </xf>
    <xf numFmtId="14" fontId="42" fillId="0" borderId="17" xfId="5" applyNumberFormat="1" applyFont="1" applyBorder="1" applyAlignment="1" applyProtection="1">
      <alignment vertical="center" wrapText="1"/>
      <protection locked="0"/>
    </xf>
    <xf numFmtId="0" fontId="42" fillId="0" borderId="0" xfId="2" applyFont="1" applyAlignment="1" applyProtection="1">
      <alignment vertical="center"/>
      <protection locked="0"/>
    </xf>
    <xf numFmtId="0" fontId="12" fillId="0" borderId="0" xfId="0" applyFont="1" applyAlignment="1" applyProtection="1">
      <alignment horizontal="right"/>
      <protection locked="0"/>
    </xf>
    <xf numFmtId="0" fontId="8" fillId="0" borderId="0" xfId="2" applyFont="1" applyAlignment="1" applyProtection="1">
      <alignment horizontal="right"/>
      <protection locked="0"/>
    </xf>
    <xf numFmtId="1" fontId="0" fillId="0" borderId="17" xfId="0" applyNumberFormat="1" applyFont="1" applyBorder="1" applyAlignment="1">
      <alignment horizontal="center" vertical="center"/>
    </xf>
    <xf numFmtId="0" fontId="0" fillId="0" borderId="17" xfId="0" applyFont="1" applyBorder="1" applyAlignment="1">
      <alignment vertical="center" wrapText="1"/>
    </xf>
    <xf numFmtId="49" fontId="0" fillId="0" borderId="17" xfId="0" applyNumberFormat="1" applyFont="1" applyBorder="1" applyAlignment="1">
      <alignment horizontal="center" vertical="center" wrapText="1"/>
    </xf>
    <xf numFmtId="14" fontId="0" fillId="0" borderId="17" xfId="0" applyNumberFormat="1" applyFont="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0" fillId="0" borderId="15" xfId="0" applyFont="1" applyBorder="1" applyAlignment="1">
      <alignment horizontal="center" vertical="center"/>
    </xf>
    <xf numFmtId="49" fontId="0" fillId="0" borderId="0" xfId="0" applyNumberFormat="1" applyFont="1" applyAlignment="1">
      <alignment horizontal="center" vertical="center"/>
    </xf>
    <xf numFmtId="14" fontId="0" fillId="0" borderId="0" xfId="0" applyNumberFormat="1" applyFont="1" applyAlignment="1">
      <alignment horizontal="center" vertical="center"/>
    </xf>
    <xf numFmtId="0" fontId="0" fillId="0" borderId="43" xfId="0" applyFont="1" applyBorder="1" applyAlignment="1">
      <alignment vertical="center" wrapText="1"/>
    </xf>
    <xf numFmtId="1" fontId="0" fillId="0" borderId="17" xfId="0" applyNumberFormat="1" applyFont="1" applyBorder="1" applyAlignment="1">
      <alignment horizontal="center" vertical="center" wrapText="1"/>
    </xf>
    <xf numFmtId="169" fontId="0" fillId="0" borderId="17" xfId="0" applyNumberFormat="1" applyFont="1" applyBorder="1" applyAlignment="1">
      <alignment horizontal="center" vertical="center" wrapText="1"/>
    </xf>
    <xf numFmtId="44" fontId="0" fillId="0" borderId="17" xfId="0" applyNumberFormat="1" applyFont="1" applyBorder="1" applyAlignment="1">
      <alignment horizontal="right" vertical="center" wrapText="1"/>
    </xf>
    <xf numFmtId="44" fontId="0" fillId="0" borderId="0" xfId="0" applyNumberFormat="1" applyFont="1" applyAlignment="1">
      <alignment vertical="center"/>
    </xf>
    <xf numFmtId="1" fontId="0" fillId="0" borderId="41" xfId="0" applyNumberFormat="1" applyFont="1" applyBorder="1" applyAlignment="1">
      <alignment horizontal="center" vertical="center"/>
    </xf>
    <xf numFmtId="0" fontId="0" fillId="0" borderId="17" xfId="0" applyFont="1" applyBorder="1" applyAlignment="1">
      <alignment horizontal="left" vertical="center" wrapText="1"/>
    </xf>
    <xf numFmtId="44" fontId="0" fillId="3" borderId="1" xfId="3" applyNumberFormat="1" applyFont="1" applyAlignment="1">
      <alignment vertical="center"/>
    </xf>
    <xf numFmtId="0" fontId="0" fillId="0" borderId="0" xfId="0" applyFont="1" applyBorder="1" applyAlignment="1">
      <alignment horizontal="center" vertical="center"/>
    </xf>
    <xf numFmtId="44" fontId="0" fillId="0" borderId="17" xfId="0" applyNumberFormat="1" applyFont="1" applyBorder="1" applyAlignment="1">
      <alignment vertical="center" wrapText="1"/>
    </xf>
    <xf numFmtId="0" fontId="17" fillId="0" borderId="17" xfId="0" applyFont="1" applyBorder="1" applyAlignment="1">
      <alignment horizontal="center" vertical="center" wrapText="1"/>
    </xf>
    <xf numFmtId="0" fontId="47" fillId="7" borderId="0" xfId="4" applyFont="1" applyFill="1" applyBorder="1" applyAlignment="1" applyProtection="1">
      <alignment vertical="center"/>
      <protection locked="0"/>
    </xf>
    <xf numFmtId="165" fontId="12" fillId="0" borderId="9" xfId="1" applyNumberFormat="1" applyFont="1" applyFill="1" applyBorder="1" applyAlignment="1" applyProtection="1">
      <alignment horizontal="center"/>
      <protection locked="0"/>
    </xf>
    <xf numFmtId="0" fontId="71" fillId="0" borderId="9" xfId="0" applyFont="1" applyBorder="1" applyAlignment="1">
      <alignment vertical="center" wrapText="1"/>
    </xf>
    <xf numFmtId="9" fontId="29" fillId="0" borderId="9" xfId="0" quotePrefix="1" applyNumberFormat="1" applyFont="1" applyBorder="1" applyAlignment="1" applyProtection="1">
      <alignment horizontal="left" vertical="center" wrapText="1"/>
      <protection locked="0"/>
    </xf>
    <xf numFmtId="0" fontId="88" fillId="7" borderId="0" xfId="2" applyFont="1" applyFill="1" applyAlignment="1" applyProtection="1">
      <alignment horizontal="center" wrapText="1"/>
      <protection locked="0"/>
    </xf>
    <xf numFmtId="0" fontId="98" fillId="7" borderId="0" xfId="2" applyFont="1" applyFill="1" applyAlignment="1" applyProtection="1">
      <alignment horizontal="center" wrapText="1"/>
      <protection locked="0"/>
    </xf>
    <xf numFmtId="0" fontId="82" fillId="0" borderId="3" xfId="2" applyFont="1" applyFill="1" applyBorder="1" applyAlignment="1" applyProtection="1">
      <alignment horizontal="center" vertical="center"/>
      <protection locked="0"/>
    </xf>
    <xf numFmtId="0" fontId="25" fillId="7" borderId="5" xfId="2" applyFont="1" applyFill="1" applyBorder="1" applyProtection="1">
      <protection locked="0"/>
    </xf>
    <xf numFmtId="0" fontId="68" fillId="7" borderId="0" xfId="2" applyFont="1" applyFill="1" applyAlignment="1" applyProtection="1">
      <alignment horizontal="center" wrapText="1"/>
      <protection locked="0"/>
    </xf>
    <xf numFmtId="0" fontId="25" fillId="7" borderId="0" xfId="2" applyFont="1" applyFill="1" applyAlignment="1" applyProtection="1">
      <alignment horizontal="center" wrapText="1"/>
      <protection locked="0"/>
    </xf>
    <xf numFmtId="0" fontId="25" fillId="7" borderId="0" xfId="2" applyFont="1" applyFill="1" applyProtection="1">
      <protection locked="0"/>
    </xf>
    <xf numFmtId="0" fontId="99" fillId="7" borderId="0" xfId="2" applyFont="1" applyFill="1" applyAlignment="1" applyProtection="1">
      <alignment horizontal="center" wrapText="1"/>
      <protection locked="0"/>
    </xf>
    <xf numFmtId="0" fontId="1" fillId="0" borderId="0" xfId="6" applyFill="1" applyBorder="1" applyAlignment="1" applyProtection="1">
      <alignment horizontal="center" vertical="center" wrapText="1"/>
      <protection locked="0"/>
    </xf>
    <xf numFmtId="0" fontId="1" fillId="2" borderId="7" xfId="6" applyBorder="1" applyAlignment="1" applyProtection="1">
      <alignment horizontal="left" vertical="center" wrapText="1"/>
      <protection locked="0"/>
    </xf>
    <xf numFmtId="0" fontId="1" fillId="2" borderId="7" xfId="6" applyBorder="1" applyAlignment="1" applyProtection="1">
      <alignment vertical="center" wrapText="1"/>
      <protection locked="0"/>
    </xf>
    <xf numFmtId="165" fontId="12" fillId="3" borderId="1" xfId="10" applyNumberFormat="1" applyFont="1" applyAlignment="1" applyProtection="1">
      <alignment horizontal="center" vertical="center" wrapText="1"/>
      <protection hidden="1"/>
    </xf>
    <xf numFmtId="43" fontId="8" fillId="3" borderId="1" xfId="10" applyNumberFormat="1" applyFont="1" applyAlignment="1" applyProtection="1">
      <alignment horizontal="center" vertical="center" wrapText="1"/>
      <protection hidden="1"/>
    </xf>
    <xf numFmtId="0" fontId="58" fillId="0" borderId="0" xfId="2" applyFont="1" applyAlignment="1" applyProtection="1">
      <alignment horizontal="center"/>
      <protection locked="0" hidden="1"/>
    </xf>
    <xf numFmtId="0" fontId="19" fillId="0" borderId="30" xfId="15" applyNumberFormat="1" applyFont="1" applyBorder="1" applyAlignment="1" applyProtection="1">
      <alignment horizontal="center" vertical="center" wrapText="1"/>
      <protection locked="0"/>
    </xf>
    <xf numFmtId="0" fontId="0" fillId="0" borderId="6" xfId="0" applyBorder="1" applyAlignment="1">
      <alignment horizontal="right" vertical="center" wrapText="1"/>
    </xf>
    <xf numFmtId="0" fontId="0" fillId="0" borderId="9" xfId="0" applyBorder="1" applyAlignment="1">
      <alignment vertical="center" wrapText="1"/>
    </xf>
    <xf numFmtId="0" fontId="39" fillId="0" borderId="0" xfId="0" applyFont="1" applyAlignment="1">
      <alignment horizontal="left" vertical="center" wrapText="1"/>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3" xfId="0" applyBorder="1"/>
    <xf numFmtId="0" fontId="0" fillId="0" borderId="10" xfId="0" applyBorder="1"/>
    <xf numFmtId="0" fontId="0" fillId="0" borderId="8" xfId="0" applyBorder="1"/>
    <xf numFmtId="0" fontId="39"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13" xfId="0" applyBorder="1" applyAlignment="1">
      <alignment vertical="top"/>
    </xf>
    <xf numFmtId="0" fontId="0" fillId="0" borderId="10" xfId="0" applyBorder="1" applyAlignment="1">
      <alignment vertical="top"/>
    </xf>
    <xf numFmtId="0" fontId="0" fillId="0" borderId="8" xfId="0" applyBorder="1" applyAlignment="1">
      <alignment vertical="top"/>
    </xf>
    <xf numFmtId="0" fontId="0" fillId="0" borderId="0" xfId="0" applyAlignment="1">
      <alignment horizontal="left" vertical="center" indent="2"/>
    </xf>
    <xf numFmtId="0" fontId="39" fillId="0" borderId="0" xfId="0" applyFont="1"/>
    <xf numFmtId="0" fontId="102" fillId="0" borderId="0" xfId="0" applyFont="1" applyAlignment="1">
      <alignment vertical="center"/>
    </xf>
    <xf numFmtId="0" fontId="40" fillId="0" borderId="0" xfId="0" applyFont="1" applyAlignment="1">
      <alignment vertical="center"/>
    </xf>
    <xf numFmtId="0" fontId="86" fillId="0" borderId="0" xfId="0" applyFont="1"/>
    <xf numFmtId="0" fontId="12" fillId="0" borderId="0" xfId="2" quotePrefix="1" applyFont="1" applyAlignment="1" applyProtection="1">
      <alignment vertical="top" wrapText="1"/>
      <protection locked="0"/>
    </xf>
    <xf numFmtId="44" fontId="12" fillId="0" borderId="0" xfId="2" quotePrefix="1" applyNumberFormat="1" applyFont="1" applyAlignment="1" applyProtection="1">
      <alignment vertical="top" wrapText="1"/>
      <protection locked="0"/>
    </xf>
    <xf numFmtId="0" fontId="35" fillId="7" borderId="0" xfId="2" applyFont="1" applyFill="1" applyAlignment="1" applyProtection="1">
      <alignment horizontal="center" vertical="center" wrapText="1"/>
      <protection locked="0"/>
    </xf>
    <xf numFmtId="0" fontId="12" fillId="0" borderId="0" xfId="2" quotePrefix="1" applyFont="1" applyAlignment="1" applyProtection="1">
      <alignment horizontal="center" vertical="top" wrapText="1"/>
      <protection locked="0"/>
    </xf>
    <xf numFmtId="0" fontId="35" fillId="7" borderId="0" xfId="4" applyFont="1" applyFill="1" applyBorder="1" applyAlignment="1" applyProtection="1">
      <alignment vertical="center"/>
      <protection locked="0"/>
    </xf>
    <xf numFmtId="0" fontId="12" fillId="0" borderId="0" xfId="2" quotePrefix="1" applyFont="1" applyAlignment="1" applyProtection="1">
      <alignment vertical="top" wrapText="1"/>
      <protection locked="0"/>
    </xf>
    <xf numFmtId="0" fontId="35" fillId="7" borderId="0" xfId="2" applyFont="1" applyFill="1" applyAlignment="1" applyProtection="1">
      <alignment horizontal="center" vertical="center" wrapText="1"/>
      <protection locked="0"/>
    </xf>
    <xf numFmtId="166" fontId="0" fillId="0" borderId="17" xfId="0" applyNumberFormat="1" applyFont="1" applyBorder="1" applyAlignment="1">
      <alignment horizontal="center" vertical="center" wrapText="1"/>
    </xf>
    <xf numFmtId="0" fontId="35" fillId="0" borderId="0" xfId="4" applyFont="1" applyFill="1" applyBorder="1" applyAlignment="1" applyProtection="1">
      <alignment vertical="center"/>
      <protection locked="0"/>
    </xf>
    <xf numFmtId="0" fontId="35" fillId="0" borderId="0" xfId="4" applyFont="1" applyFill="1" applyBorder="1" applyAlignment="1" applyProtection="1">
      <alignment horizontal="center" vertical="center"/>
      <protection locked="0"/>
    </xf>
    <xf numFmtId="44" fontId="35" fillId="0" borderId="0" xfId="2" applyNumberFormat="1" applyFont="1" applyFill="1" applyAlignment="1" applyProtection="1">
      <alignment horizontal="center" vertical="center" wrapText="1"/>
      <protection locked="0"/>
    </xf>
    <xf numFmtId="0" fontId="12" fillId="0" borderId="0" xfId="2" applyFont="1" applyAlignment="1" applyProtection="1">
      <alignment horizontal="center" vertical="center"/>
      <protection locked="0"/>
    </xf>
    <xf numFmtId="0" fontId="35" fillId="0" borderId="0" xfId="2" applyFont="1" applyFill="1" applyAlignment="1" applyProtection="1">
      <alignment vertical="center" wrapText="1"/>
      <protection locked="0"/>
    </xf>
    <xf numFmtId="0" fontId="17" fillId="0" borderId="0" xfId="2" applyFont="1" applyFill="1" applyAlignment="1" applyProtection="1">
      <alignment vertical="center" wrapText="1"/>
      <protection locked="0"/>
    </xf>
    <xf numFmtId="0" fontId="22" fillId="0" borderId="0" xfId="0" applyFont="1" applyFill="1" applyAlignment="1">
      <alignment vertical="center"/>
    </xf>
    <xf numFmtId="0" fontId="14" fillId="0" borderId="0" xfId="0" applyFont="1" applyFill="1" applyAlignment="1">
      <alignment vertical="top"/>
    </xf>
    <xf numFmtId="0" fontId="95"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4" fillId="0" borderId="0" xfId="0" applyFont="1" applyFill="1"/>
    <xf numFmtId="44" fontId="8" fillId="0" borderId="0" xfId="2" applyNumberFormat="1" applyFont="1" applyFill="1" applyAlignment="1" applyProtection="1">
      <alignment vertical="center"/>
      <protection locked="0"/>
    </xf>
    <xf numFmtId="0" fontId="12" fillId="0" borderId="0" xfId="0" applyFont="1" applyProtection="1">
      <protection locked="0"/>
    </xf>
    <xf numFmtId="44" fontId="12" fillId="0" borderId="5" xfId="0" applyNumberFormat="1" applyFont="1" applyFill="1" applyBorder="1" applyAlignment="1">
      <alignment horizontal="center" vertical="center"/>
    </xf>
    <xf numFmtId="44" fontId="12" fillId="21" borderId="9" xfId="0" applyNumberFormat="1" applyFont="1" applyFill="1" applyBorder="1" applyAlignment="1">
      <alignment horizontal="center" vertical="center"/>
    </xf>
    <xf numFmtId="0" fontId="17" fillId="23" borderId="0" xfId="0" applyFont="1" applyFill="1" applyAlignment="1">
      <alignment vertical="center"/>
    </xf>
    <xf numFmtId="0" fontId="0" fillId="23" borderId="0" xfId="0" applyFill="1"/>
    <xf numFmtId="0" fontId="0" fillId="23" borderId="0" xfId="0" applyFill="1" applyAlignment="1">
      <alignment vertical="center"/>
    </xf>
    <xf numFmtId="0" fontId="17" fillId="23" borderId="0" xfId="0" applyFont="1" applyFill="1" applyAlignment="1">
      <alignment horizontal="center" vertical="center"/>
    </xf>
    <xf numFmtId="0" fontId="35" fillId="23" borderId="0" xfId="2" applyFont="1" applyFill="1" applyAlignment="1" applyProtection="1">
      <alignment vertical="center" wrapText="1"/>
      <protection locked="0"/>
    </xf>
    <xf numFmtId="0" fontId="17" fillId="23" borderId="0" xfId="2" applyFont="1" applyFill="1" applyAlignment="1" applyProtection="1">
      <alignment vertical="center" wrapText="1"/>
      <protection locked="0"/>
    </xf>
    <xf numFmtId="0" fontId="17" fillId="23" borderId="0" xfId="0" applyFont="1" applyFill="1"/>
    <xf numFmtId="0" fontId="8" fillId="23" borderId="0" xfId="0" applyFont="1" applyFill="1" applyAlignment="1">
      <alignment vertical="center"/>
    </xf>
    <xf numFmtId="0" fontId="5" fillId="23" borderId="0" xfId="0" applyFont="1" applyFill="1" applyAlignment="1">
      <alignment vertical="center"/>
    </xf>
    <xf numFmtId="0" fontId="96" fillId="23" borderId="0" xfId="0" applyFont="1" applyFill="1" applyAlignment="1">
      <alignment vertical="center"/>
    </xf>
    <xf numFmtId="0" fontId="11" fillId="7" borderId="0" xfId="0" applyFont="1" applyFill="1"/>
    <xf numFmtId="0" fontId="0" fillId="0" borderId="0" xfId="0" applyFill="1"/>
    <xf numFmtId="0" fontId="22" fillId="23" borderId="0" xfId="0" applyFont="1" applyFill="1" applyAlignment="1">
      <alignment vertical="center"/>
    </xf>
    <xf numFmtId="0" fontId="17" fillId="23" borderId="0" xfId="0" applyFont="1" applyFill="1" applyAlignment="1">
      <alignment horizontal="left" vertical="center"/>
    </xf>
    <xf numFmtId="0" fontId="11" fillId="23" borderId="0" xfId="0" applyFont="1" applyFill="1"/>
    <xf numFmtId="0" fontId="17" fillId="0" borderId="0" xfId="0" applyFont="1" applyFill="1" applyAlignment="1">
      <alignment horizontal="center"/>
    </xf>
    <xf numFmtId="0" fontId="17" fillId="0" borderId="0" xfId="0" applyFont="1" applyFill="1" applyAlignment="1">
      <alignment horizontal="center" vertical="center"/>
    </xf>
    <xf numFmtId="0" fontId="0" fillId="0" borderId="0" xfId="0" applyFill="1" applyAlignment="1">
      <alignment vertical="center"/>
    </xf>
    <xf numFmtId="44" fontId="11" fillId="0" borderId="5" xfId="0" applyNumberFormat="1" applyFont="1" applyFill="1" applyBorder="1" applyAlignment="1" applyProtection="1">
      <alignment horizontal="right"/>
      <protection locked="0"/>
    </xf>
    <xf numFmtId="44" fontId="7" fillId="0" borderId="5" xfId="2" applyNumberFormat="1" applyFont="1" applyFill="1" applyBorder="1" applyAlignment="1" applyProtection="1">
      <alignment vertical="center"/>
      <protection locked="0"/>
    </xf>
    <xf numFmtId="44" fontId="7" fillId="0" borderId="5" xfId="2" applyNumberFormat="1" applyFont="1" applyFill="1" applyBorder="1" applyAlignment="1" applyProtection="1">
      <alignment horizontal="right"/>
      <protection locked="0"/>
    </xf>
    <xf numFmtId="44" fontId="12" fillId="21" borderId="9" xfId="0" applyNumberFormat="1" applyFont="1" applyFill="1" applyBorder="1" applyAlignment="1" applyProtection="1">
      <alignment horizontal="right"/>
      <protection locked="0"/>
    </xf>
    <xf numFmtId="44" fontId="8" fillId="21" borderId="9" xfId="2" applyNumberFormat="1" applyFont="1" applyFill="1" applyBorder="1" applyAlignment="1" applyProtection="1">
      <alignment vertical="center"/>
      <protection locked="0"/>
    </xf>
    <xf numFmtId="44" fontId="8" fillId="21" borderId="9" xfId="2" applyNumberFormat="1" applyFont="1" applyFill="1" applyBorder="1" applyAlignment="1" applyProtection="1">
      <alignment horizontal="right"/>
      <protection locked="0"/>
    </xf>
    <xf numFmtId="44" fontId="25" fillId="21" borderId="9" xfId="10" applyNumberFormat="1" applyFont="1" applyFill="1" applyBorder="1" applyAlignment="1">
      <alignment horizontal="center" vertical="center"/>
    </xf>
    <xf numFmtId="0" fontId="40" fillId="22" borderId="0" xfId="20" applyFont="1" applyFill="1" applyAlignment="1">
      <alignment vertical="center" wrapText="1"/>
    </xf>
    <xf numFmtId="0" fontId="100" fillId="22" borderId="0" xfId="20" applyFont="1" applyFill="1" applyAlignment="1">
      <alignment vertical="center" wrapText="1"/>
    </xf>
    <xf numFmtId="0" fontId="40" fillId="20" borderId="0" xfId="2" applyFont="1" applyFill="1" applyAlignment="1">
      <alignment horizontal="left" vertical="center"/>
    </xf>
    <xf numFmtId="0" fontId="86" fillId="20" borderId="0" xfId="2" applyFont="1" applyFill="1" applyAlignment="1">
      <alignment horizontal="left" vertical="center"/>
    </xf>
    <xf numFmtId="0" fontId="36" fillId="20" borderId="0" xfId="0" applyFont="1" applyFill="1" applyAlignment="1">
      <alignment vertical="center"/>
    </xf>
    <xf numFmtId="0" fontId="39" fillId="18" borderId="0" xfId="0" applyFont="1" applyFill="1" applyAlignment="1">
      <alignment vertical="center"/>
    </xf>
    <xf numFmtId="14" fontId="40" fillId="5" borderId="0" xfId="20" applyNumberFormat="1" applyFont="1" applyFill="1" applyAlignment="1">
      <alignment vertical="center"/>
    </xf>
    <xf numFmtId="14" fontId="40" fillId="5" borderId="0" xfId="0" applyNumberFormat="1" applyFont="1" applyFill="1" applyAlignment="1">
      <alignment horizontal="left" vertical="center"/>
    </xf>
    <xf numFmtId="0" fontId="36" fillId="12" borderId="0" xfId="0" applyFont="1" applyFill="1" applyAlignment="1">
      <alignment vertical="center" wrapText="1"/>
    </xf>
    <xf numFmtId="0" fontId="35" fillId="12" borderId="0" xfId="0" applyFont="1" applyFill="1" applyAlignment="1">
      <alignment vertical="center" wrapText="1"/>
    </xf>
    <xf numFmtId="0" fontId="36" fillId="11" borderId="0" xfId="0" applyFont="1" applyFill="1" applyAlignment="1">
      <alignment vertical="center" wrapText="1"/>
    </xf>
    <xf numFmtId="0" fontId="35" fillId="11" borderId="0" xfId="0" applyFont="1" applyFill="1" applyAlignment="1">
      <alignment vertical="center" wrapText="1"/>
    </xf>
    <xf numFmtId="0" fontId="36" fillId="13" borderId="0" xfId="0" applyFont="1" applyFill="1" applyAlignment="1">
      <alignment wrapText="1"/>
    </xf>
    <xf numFmtId="0" fontId="35" fillId="13" borderId="0" xfId="0" applyFont="1" applyFill="1" applyAlignment="1">
      <alignment wrapText="1"/>
    </xf>
    <xf numFmtId="0" fontId="86" fillId="20" borderId="0" xfId="2" applyFont="1" applyFill="1" applyAlignment="1">
      <alignment vertical="center" wrapText="1"/>
    </xf>
    <xf numFmtId="0" fontId="36" fillId="20" borderId="0" xfId="0" applyFont="1" applyFill="1" applyAlignment="1">
      <alignment horizontal="left" vertical="center" wrapText="1"/>
    </xf>
    <xf numFmtId="0" fontId="86" fillId="20" borderId="0" xfId="2" applyFont="1" applyFill="1" applyAlignment="1">
      <alignment horizontal="left" vertical="center" wrapText="1"/>
    </xf>
    <xf numFmtId="0" fontId="36" fillId="18" borderId="0" xfId="0" applyFont="1" applyFill="1" applyAlignment="1">
      <alignment vertical="center" wrapText="1"/>
    </xf>
    <xf numFmtId="0" fontId="36" fillId="18" borderId="0" xfId="0" applyFont="1" applyFill="1" applyAlignment="1">
      <alignment vertical="center"/>
    </xf>
    <xf numFmtId="0" fontId="36" fillId="20" borderId="0" xfId="0" applyFont="1" applyFill="1" applyAlignment="1">
      <alignment vertical="top" wrapText="1"/>
    </xf>
    <xf numFmtId="0" fontId="36" fillId="20" borderId="0" xfId="0" applyFont="1" applyFill="1" applyAlignment="1">
      <alignment vertical="top"/>
    </xf>
    <xf numFmtId="0" fontId="86" fillId="20" borderId="0" xfId="2" applyFont="1" applyFill="1" applyAlignment="1">
      <alignment horizontal="left" vertical="top" wrapText="1"/>
    </xf>
    <xf numFmtId="0" fontId="22" fillId="0" borderId="11"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88" fillId="0" borderId="11" xfId="0" applyFont="1" applyBorder="1" applyAlignment="1">
      <alignment horizontal="center" vertical="center"/>
    </xf>
    <xf numFmtId="0" fontId="88" fillId="0" borderId="12" xfId="0" applyFont="1" applyBorder="1" applyAlignment="1">
      <alignment horizontal="center" vertical="center"/>
    </xf>
    <xf numFmtId="0" fontId="88" fillId="0" borderId="14" xfId="0" applyFont="1" applyBorder="1" applyAlignment="1">
      <alignment horizontal="center"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9" fontId="7" fillId="0" borderId="11" xfId="9" applyFont="1" applyBorder="1" applyAlignment="1" applyProtection="1">
      <alignment horizontal="center"/>
      <protection locked="0"/>
    </xf>
    <xf numFmtId="9" fontId="7" fillId="0" borderId="12" xfId="9" applyFont="1" applyBorder="1" applyAlignment="1" applyProtection="1">
      <alignment horizontal="center"/>
      <protection locked="0"/>
    </xf>
    <xf numFmtId="9" fontId="7" fillId="0" borderId="14" xfId="9" applyFont="1" applyBorder="1" applyAlignment="1" applyProtection="1">
      <alignment horizontal="center"/>
      <protection locked="0"/>
    </xf>
    <xf numFmtId="14" fontId="0" fillId="0" borderId="11"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0" fillId="0" borderId="14" xfId="0" applyNumberFormat="1" applyBorder="1" applyAlignment="1" applyProtection="1">
      <alignment horizontal="center" vertical="center"/>
      <protection locked="0"/>
    </xf>
    <xf numFmtId="0" fontId="25" fillId="10" borderId="19"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9" fillId="0" borderId="11" xfId="0" applyFont="1" applyBorder="1" applyAlignment="1">
      <alignment horizontal="left" vertical="center" wrapText="1"/>
    </xf>
    <xf numFmtId="0" fontId="29" fillId="0" borderId="14" xfId="0" applyFont="1" applyBorder="1" applyAlignment="1">
      <alignment horizontal="left" vertical="center" wrapText="1"/>
    </xf>
    <xf numFmtId="0" fontId="32" fillId="0" borderId="12" xfId="0" applyFont="1" applyBorder="1" applyAlignment="1">
      <alignment vertical="center" wrapText="1"/>
    </xf>
    <xf numFmtId="0" fontId="32" fillId="0" borderId="48" xfId="0" applyFont="1" applyBorder="1" applyAlignment="1">
      <alignment vertical="center" wrapText="1"/>
    </xf>
    <xf numFmtId="0" fontId="4" fillId="0" borderId="0" xfId="0" applyFont="1" applyAlignment="1">
      <alignment vertical="top"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25" fillId="10" borderId="19" xfId="20" applyFont="1" applyFill="1" applyBorder="1" applyAlignment="1">
      <alignment vertical="center"/>
    </xf>
    <xf numFmtId="0" fontId="25" fillId="10" borderId="20" xfId="20" applyFont="1" applyFill="1" applyBorder="1" applyAlignment="1">
      <alignment vertical="center"/>
    </xf>
    <xf numFmtId="0" fontId="25" fillId="10" borderId="2" xfId="0" applyFont="1" applyFill="1" applyBorder="1" applyAlignment="1">
      <alignment vertical="center" wrapText="1"/>
    </xf>
    <xf numFmtId="0" fontId="25" fillId="10" borderId="4" xfId="0" applyFont="1" applyFill="1" applyBorder="1" applyAlignment="1">
      <alignment vertical="center" wrapText="1"/>
    </xf>
    <xf numFmtId="0" fontId="25" fillId="10" borderId="13" xfId="0" applyFont="1" applyFill="1" applyBorder="1" applyAlignment="1">
      <alignment vertical="center" wrapText="1"/>
    </xf>
    <xf numFmtId="0" fontId="25" fillId="10" borderId="8" xfId="0" applyFont="1" applyFill="1" applyBorder="1" applyAlignment="1">
      <alignment vertical="center" wrapText="1"/>
    </xf>
    <xf numFmtId="0" fontId="76" fillId="10" borderId="0" xfId="0" applyFont="1" applyFill="1" applyAlignment="1">
      <alignment vertical="center" wrapText="1"/>
    </xf>
    <xf numFmtId="0" fontId="25" fillId="0" borderId="0" xfId="0" applyFont="1" applyAlignment="1">
      <alignment vertical="top" wrapText="1"/>
    </xf>
    <xf numFmtId="0" fontId="29" fillId="0" borderId="11" xfId="0" applyFont="1" applyBorder="1" applyAlignment="1">
      <alignment vertical="center" wrapText="1"/>
    </xf>
    <xf numFmtId="0" fontId="29" fillId="0" borderId="14" xfId="0" applyFont="1" applyBorder="1" applyAlignment="1">
      <alignment vertical="center" wrapText="1"/>
    </xf>
    <xf numFmtId="0" fontId="26" fillId="0" borderId="2" xfId="0" applyFont="1" applyBorder="1" applyAlignment="1">
      <alignment horizontal="left" vertical="center" wrapText="1"/>
    </xf>
    <xf numFmtId="0" fontId="26" fillId="0" borderId="4" xfId="0" applyFont="1" applyBorder="1" applyAlignment="1">
      <alignment horizontal="left" vertical="center" wrapText="1"/>
    </xf>
    <xf numFmtId="0" fontId="32" fillId="0" borderId="11" xfId="0" applyFont="1" applyBorder="1" applyAlignment="1">
      <alignment vertical="center" wrapText="1"/>
    </xf>
    <xf numFmtId="0" fontId="32" fillId="0" borderId="14" xfId="0" applyFont="1" applyBorder="1" applyAlignment="1">
      <alignment vertical="center" wrapText="1"/>
    </xf>
    <xf numFmtId="0" fontId="32" fillId="0" borderId="11" xfId="0" applyFont="1" applyBorder="1" applyAlignment="1">
      <alignment horizontal="left" vertical="center" wrapText="1"/>
    </xf>
    <xf numFmtId="0" fontId="32" fillId="0" borderId="14" xfId="0" applyFont="1" applyBorder="1" applyAlignment="1">
      <alignment horizontal="left" vertical="center" wrapText="1"/>
    </xf>
    <xf numFmtId="0" fontId="29" fillId="0" borderId="2" xfId="0" applyFont="1" applyBorder="1" applyAlignment="1">
      <alignment horizontal="left" vertical="top" wrapText="1"/>
    </xf>
    <xf numFmtId="0" fontId="29" fillId="0" borderId="4" xfId="0" applyFont="1" applyBorder="1" applyAlignment="1">
      <alignment horizontal="left" vertical="top" wrapText="1"/>
    </xf>
    <xf numFmtId="0" fontId="33" fillId="0" borderId="5" xfId="20" applyFont="1" applyFill="1" applyBorder="1" applyAlignment="1">
      <alignment vertical="center" wrapText="1"/>
    </xf>
    <xf numFmtId="0" fontId="33" fillId="0" borderId="6" xfId="20" applyFont="1" applyFill="1" applyBorder="1" applyAlignment="1">
      <alignment vertical="center" wrapText="1"/>
    </xf>
    <xf numFmtId="0" fontId="29" fillId="0" borderId="13" xfId="0" applyFont="1" applyBorder="1" applyAlignment="1">
      <alignment horizontal="left" vertical="top" wrapText="1"/>
    </xf>
    <xf numFmtId="0" fontId="29" fillId="0" borderId="8" xfId="0" applyFont="1" applyBorder="1" applyAlignment="1">
      <alignment horizontal="left" vertical="top" wrapText="1"/>
    </xf>
    <xf numFmtId="0" fontId="71" fillId="0" borderId="11" xfId="0" applyFont="1" applyBorder="1" applyAlignment="1">
      <alignment vertical="center" wrapText="1"/>
    </xf>
    <xf numFmtId="0" fontId="71" fillId="0" borderId="48" xfId="0" applyFont="1" applyBorder="1" applyAlignment="1">
      <alignment vertical="center" wrapText="1"/>
    </xf>
    <xf numFmtId="0" fontId="71" fillId="0" borderId="11" xfId="0" applyFont="1" applyBorder="1" applyAlignment="1">
      <alignment horizontal="left" vertical="center" wrapText="1"/>
    </xf>
    <xf numFmtId="0" fontId="71" fillId="0" borderId="14" xfId="0" applyFont="1" applyBorder="1" applyAlignment="1">
      <alignment horizontal="left" vertical="center" wrapText="1"/>
    </xf>
    <xf numFmtId="0" fontId="47" fillId="7" borderId="0" xfId="4" applyFont="1" applyFill="1" applyBorder="1" applyAlignment="1" applyProtection="1">
      <alignment vertical="center"/>
      <protection locked="0"/>
    </xf>
    <xf numFmtId="0" fontId="35" fillId="0" borderId="0" xfId="0" applyFont="1" applyAlignment="1">
      <alignment vertical="center"/>
    </xf>
    <xf numFmtId="0" fontId="9" fillId="6" borderId="0" xfId="0" applyFont="1" applyFill="1" applyAlignment="1">
      <alignment horizontal="left" vertical="center"/>
    </xf>
    <xf numFmtId="165" fontId="1" fillId="2" borderId="33" xfId="8" applyNumberFormat="1" applyBorder="1" applyAlignment="1" applyProtection="1">
      <alignment horizontal="left" vertical="center" wrapText="1"/>
      <protection locked="0"/>
    </xf>
    <xf numFmtId="165" fontId="1" fillId="2" borderId="18" xfId="8" applyNumberFormat="1" applyBorder="1" applyAlignment="1" applyProtection="1">
      <alignment horizontal="left" vertical="center" wrapText="1"/>
      <protection locked="0"/>
    </xf>
    <xf numFmtId="0" fontId="1" fillId="2" borderId="0" xfId="6" applyBorder="1" applyAlignment="1" applyProtection="1">
      <alignment horizontal="center" wrapText="1"/>
      <protection locked="0"/>
    </xf>
    <xf numFmtId="0" fontId="6" fillId="6" borderId="0" xfId="0" applyFont="1" applyFill="1" applyAlignment="1">
      <alignment horizontal="left" vertical="center" wrapText="1"/>
    </xf>
    <xf numFmtId="0" fontId="4" fillId="0" borderId="31" xfId="15" applyNumberFormat="1" applyBorder="1" applyAlignment="1" applyProtection="1">
      <alignment horizontal="left" vertical="center" wrapText="1"/>
      <protection locked="0"/>
    </xf>
    <xf numFmtId="0" fontId="4" fillId="0" borderId="30" xfId="15" applyNumberFormat="1" applyBorder="1" applyAlignment="1" applyProtection="1">
      <alignment horizontal="left" vertical="center" wrapText="1"/>
      <protection locked="0"/>
    </xf>
    <xf numFmtId="0" fontId="4" fillId="0" borderId="0" xfId="2" applyAlignment="1" applyProtection="1">
      <alignment horizontal="right" vertical="center" wrapText="1"/>
      <protection locked="0"/>
    </xf>
    <xf numFmtId="0" fontId="59" fillId="0" borderId="31" xfId="2" applyFont="1" applyBorder="1" applyAlignment="1" applyProtection="1">
      <alignment horizontal="left" vertical="center" wrapText="1"/>
      <protection locked="0"/>
    </xf>
    <xf numFmtId="0" fontId="59" fillId="0" borderId="28" xfId="2" applyFont="1" applyBorder="1" applyAlignment="1" applyProtection="1">
      <alignment horizontal="left" vertical="center" wrapText="1"/>
      <protection locked="0"/>
    </xf>
    <xf numFmtId="0" fontId="67" fillId="0" borderId="31" xfId="2" applyFont="1" applyBorder="1" applyAlignment="1" applyProtection="1">
      <alignment horizontal="left" vertical="center" wrapText="1"/>
      <protection locked="0"/>
    </xf>
    <xf numFmtId="0" fontId="67" fillId="0" borderId="30" xfId="2" applyFont="1" applyBorder="1" applyAlignment="1" applyProtection="1">
      <alignment horizontal="left" vertical="center" wrapText="1"/>
      <protection locked="0"/>
    </xf>
    <xf numFmtId="0" fontId="4" fillId="0" borderId="43" xfId="2" applyBorder="1" applyAlignment="1" applyProtection="1">
      <alignment horizontal="left" vertical="center" wrapText="1"/>
      <protection locked="0"/>
    </xf>
    <xf numFmtId="0" fontId="4" fillId="0" borderId="28" xfId="2" applyBorder="1" applyAlignment="1" applyProtection="1">
      <alignment horizontal="left" vertical="center" wrapText="1"/>
      <protection locked="0"/>
    </xf>
    <xf numFmtId="0" fontId="4" fillId="0" borderId="30" xfId="2" applyBorder="1" applyAlignment="1" applyProtection="1">
      <alignment horizontal="left" vertical="center" wrapText="1"/>
      <protection locked="0"/>
    </xf>
    <xf numFmtId="0" fontId="59" fillId="0" borderId="30" xfId="2" applyFont="1" applyBorder="1" applyAlignment="1" applyProtection="1">
      <alignment horizontal="left" vertical="center" wrapText="1"/>
      <protection locked="0"/>
    </xf>
    <xf numFmtId="0" fontId="29" fillId="0" borderId="43" xfId="2" applyFont="1" applyBorder="1" applyAlignment="1" applyProtection="1">
      <alignment horizontal="left" vertical="center" wrapText="1"/>
      <protection locked="0"/>
    </xf>
    <xf numFmtId="0" fontId="29" fillId="0" borderId="28" xfId="2" applyFont="1" applyBorder="1" applyAlignment="1" applyProtection="1">
      <alignment horizontal="left" vertical="center" wrapText="1"/>
      <protection locked="0"/>
    </xf>
    <xf numFmtId="0" fontId="29" fillId="0" borderId="30" xfId="2" applyFont="1" applyBorder="1" applyAlignment="1" applyProtection="1">
      <alignment horizontal="left" vertical="center" wrapText="1"/>
      <protection locked="0"/>
    </xf>
    <xf numFmtId="0" fontId="0" fillId="0" borderId="43" xfId="0" applyFont="1" applyBorder="1" applyAlignment="1">
      <alignment vertical="center" wrapText="1"/>
    </xf>
    <xf numFmtId="0" fontId="0" fillId="0" borderId="30" xfId="0" applyFont="1" applyBorder="1" applyAlignment="1">
      <alignment vertical="center" wrapText="1"/>
    </xf>
    <xf numFmtId="0" fontId="12" fillId="7" borderId="7" xfId="2" applyFont="1" applyFill="1" applyBorder="1" applyAlignment="1" applyProtection="1">
      <alignment horizontal="left" wrapText="1"/>
      <protection locked="0"/>
    </xf>
    <xf numFmtId="0" fontId="8" fillId="7" borderId="17" xfId="2" applyFont="1" applyFill="1" applyBorder="1" applyAlignment="1" applyProtection="1">
      <alignment horizontal="center" vertical="center" wrapText="1"/>
      <protection locked="0"/>
    </xf>
    <xf numFmtId="0" fontId="8" fillId="7" borderId="43" xfId="2" applyFont="1" applyFill="1" applyBorder="1" applyAlignment="1" applyProtection="1">
      <alignment horizontal="center" vertical="top" wrapText="1"/>
      <protection locked="0"/>
    </xf>
    <xf numFmtId="0" fontId="8" fillId="7" borderId="30" xfId="2" applyFont="1" applyFill="1" applyBorder="1" applyAlignment="1" applyProtection="1">
      <alignment horizontal="center" vertical="top" wrapText="1"/>
      <protection locked="0"/>
    </xf>
    <xf numFmtId="0" fontId="8" fillId="10" borderId="17" xfId="2" applyFont="1" applyFill="1" applyBorder="1" applyAlignment="1" applyProtection="1">
      <alignment horizontal="center" vertical="center" wrapText="1"/>
      <protection locked="0"/>
    </xf>
    <xf numFmtId="0" fontId="8" fillId="7" borderId="27" xfId="2" applyFont="1" applyFill="1" applyBorder="1" applyAlignment="1" applyProtection="1">
      <alignment horizontal="center" wrapText="1"/>
      <protection locked="0"/>
    </xf>
    <xf numFmtId="0" fontId="8" fillId="7" borderId="26" xfId="2" applyFont="1" applyFill="1" applyBorder="1" applyAlignment="1" applyProtection="1">
      <alignment horizontal="center" wrapText="1"/>
      <protection locked="0"/>
    </xf>
    <xf numFmtId="0" fontId="8" fillId="7" borderId="17" xfId="2" applyFont="1" applyFill="1" applyBorder="1" applyAlignment="1" applyProtection="1">
      <alignment horizontal="center" wrapText="1"/>
      <protection locked="0"/>
    </xf>
    <xf numFmtId="0" fontId="12" fillId="0" borderId="0" xfId="2" quotePrefix="1" applyFont="1" applyAlignment="1" applyProtection="1">
      <alignment vertical="top" wrapText="1"/>
      <protection locked="0"/>
    </xf>
    <xf numFmtId="44" fontId="12" fillId="0" borderId="0" xfId="2" quotePrefix="1" applyNumberFormat="1" applyFont="1" applyAlignment="1" applyProtection="1">
      <alignment vertical="top" wrapText="1"/>
      <protection locked="0"/>
    </xf>
    <xf numFmtId="0" fontId="35" fillId="0" borderId="0" xfId="2" quotePrefix="1" applyFont="1" applyAlignment="1" applyProtection="1">
      <alignment wrapText="1"/>
      <protection locked="0"/>
    </xf>
    <xf numFmtId="44" fontId="35" fillId="0" borderId="0" xfId="2" quotePrefix="1" applyNumberFormat="1" applyFont="1" applyAlignment="1" applyProtection="1">
      <alignment wrapText="1"/>
      <protection locked="0"/>
    </xf>
    <xf numFmtId="44" fontId="8" fillId="7" borderId="17" xfId="2" applyNumberFormat="1" applyFont="1" applyFill="1" applyBorder="1" applyAlignment="1" applyProtection="1">
      <alignment horizontal="center" vertical="center" wrapText="1"/>
      <protection locked="0"/>
    </xf>
    <xf numFmtId="0" fontId="8" fillId="7" borderId="43" xfId="2" applyFont="1" applyFill="1" applyBorder="1" applyAlignment="1" applyProtection="1">
      <alignment horizontal="center" vertical="center"/>
      <protection locked="0"/>
    </xf>
    <xf numFmtId="0" fontId="8" fillId="7" borderId="28" xfId="2" applyFont="1" applyFill="1" applyBorder="1" applyAlignment="1" applyProtection="1">
      <alignment horizontal="center" vertical="center"/>
      <protection locked="0"/>
    </xf>
    <xf numFmtId="0" fontId="8" fillId="7" borderId="30" xfId="2" applyFont="1" applyFill="1" applyBorder="1" applyAlignment="1" applyProtection="1">
      <alignment horizontal="center" vertical="center"/>
      <protection locked="0"/>
    </xf>
    <xf numFmtId="0" fontId="29" fillId="0" borderId="0" xfId="0" applyFont="1" applyAlignment="1">
      <alignment horizontal="justify" vertical="center"/>
    </xf>
    <xf numFmtId="0" fontId="41" fillId="7" borderId="0" xfId="2" applyFont="1" applyFill="1" applyAlignment="1">
      <alignment vertical="center" wrapText="1"/>
    </xf>
    <xf numFmtId="0" fontId="42" fillId="10" borderId="0" xfId="0" applyFont="1" applyFill="1" applyAlignment="1">
      <alignment vertical="center"/>
    </xf>
    <xf numFmtId="0" fontId="29" fillId="0" borderId="0" xfId="0" applyFont="1" applyAlignment="1">
      <alignment horizontal="justify" vertical="center" wrapText="1"/>
    </xf>
    <xf numFmtId="0" fontId="29" fillId="0" borderId="11"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31" fillId="0" borderId="0" xfId="20" applyFont="1" applyAlignment="1">
      <alignment horizontal="justify" vertical="center"/>
    </xf>
    <xf numFmtId="0" fontId="25" fillId="0" borderId="0" xfId="20" applyFont="1" applyAlignment="1">
      <alignment horizontal="left" vertical="center" wrapText="1"/>
    </xf>
    <xf numFmtId="0" fontId="46" fillId="0" borderId="0" xfId="0" applyFont="1" applyAlignment="1">
      <alignment horizontal="justify" vertical="center"/>
    </xf>
    <xf numFmtId="0" fontId="25" fillId="0" borderId="0" xfId="21" applyFont="1" applyAlignment="1">
      <alignment wrapText="1"/>
    </xf>
    <xf numFmtId="0" fontId="4" fillId="0" borderId="0" xfId="21" applyAlignment="1">
      <alignment wrapText="1"/>
    </xf>
    <xf numFmtId="0" fontId="46" fillId="0" borderId="10" xfId="0" applyFont="1" applyBorder="1" applyAlignment="1" applyProtection="1">
      <alignment vertical="center"/>
      <protection locked="0"/>
    </xf>
    <xf numFmtId="0" fontId="46" fillId="0" borderId="12" xfId="0" applyFont="1" applyBorder="1" applyAlignment="1" applyProtection="1">
      <alignment vertical="center"/>
      <protection locked="0"/>
    </xf>
    <xf numFmtId="0" fontId="29" fillId="0" borderId="19" xfId="0" applyFont="1" applyBorder="1" applyAlignment="1">
      <alignment vertical="center"/>
    </xf>
    <xf numFmtId="0" fontId="29" fillId="0" borderId="20" xfId="0" applyFont="1" applyBorder="1" applyAlignment="1">
      <alignment vertical="center"/>
    </xf>
    <xf numFmtId="0" fontId="29" fillId="0" borderId="0" xfId="0" applyFont="1" applyAlignment="1">
      <alignment vertical="center"/>
    </xf>
    <xf numFmtId="0" fontId="4" fillId="0" borderId="2" xfId="21" applyBorder="1" applyAlignment="1"/>
    <xf numFmtId="0" fontId="4" fillId="0" borderId="4" xfId="21" applyBorder="1" applyAlignment="1"/>
    <xf numFmtId="0" fontId="4" fillId="0" borderId="13" xfId="21" applyBorder="1" applyAlignment="1"/>
    <xf numFmtId="0" fontId="4" fillId="0" borderId="8" xfId="21" applyBorder="1" applyAlignment="1"/>
    <xf numFmtId="0" fontId="41" fillId="7" borderId="0" xfId="2" applyFont="1" applyFill="1" applyAlignment="1">
      <alignment vertical="center"/>
    </xf>
    <xf numFmtId="0" fontId="91" fillId="0" borderId="10" xfId="0" applyFont="1" applyBorder="1" applyAlignment="1">
      <alignment wrapText="1"/>
    </xf>
    <xf numFmtId="0" fontId="91" fillId="0" borderId="10" xfId="0" applyFont="1" applyBorder="1"/>
    <xf numFmtId="0" fontId="101" fillId="0" borderId="0" xfId="0" applyFont="1" applyAlignment="1">
      <alignment vertical="center" wrapText="1"/>
    </xf>
    <xf numFmtId="0" fontId="101" fillId="0" borderId="0" xfId="0" applyFont="1" applyAlignment="1">
      <alignment horizontal="left" vertical="center" wrapText="1"/>
    </xf>
    <xf numFmtId="0" fontId="92" fillId="0" borderId="10" xfId="0" applyFont="1" applyBorder="1" applyAlignment="1">
      <alignment vertical="center" wrapText="1"/>
    </xf>
    <xf numFmtId="0" fontId="40" fillId="0" borderId="0" xfId="0" applyFont="1" applyAlignment="1">
      <alignment vertical="center"/>
    </xf>
    <xf numFmtId="0" fontId="104" fillId="0" borderId="5" xfId="0" applyFont="1" applyBorder="1" applyAlignment="1">
      <alignment horizontal="center" wrapText="1"/>
    </xf>
    <xf numFmtId="0" fontId="91" fillId="0" borderId="0" xfId="0" applyFont="1" applyAlignment="1">
      <alignment horizontal="center" wrapText="1"/>
    </xf>
    <xf numFmtId="0" fontId="102" fillId="0" borderId="2" xfId="0" applyFont="1" applyBorder="1" applyAlignment="1">
      <alignment horizontal="left" vertical="top"/>
    </xf>
    <xf numFmtId="0" fontId="102" fillId="0" borderId="3" xfId="0" applyFont="1" applyBorder="1" applyAlignment="1">
      <alignment horizontal="left" vertical="top"/>
    </xf>
    <xf numFmtId="0" fontId="102" fillId="0" borderId="4" xfId="0" applyFont="1" applyBorder="1" applyAlignment="1">
      <alignment horizontal="left" vertical="top"/>
    </xf>
    <xf numFmtId="0" fontId="102" fillId="0" borderId="5" xfId="0" applyFont="1" applyBorder="1" applyAlignment="1">
      <alignment horizontal="left" vertical="top"/>
    </xf>
    <xf numFmtId="0" fontId="102" fillId="0" borderId="0" xfId="0" applyFont="1" applyAlignment="1">
      <alignment horizontal="left" vertical="top"/>
    </xf>
    <xf numFmtId="0" fontId="102" fillId="0" borderId="6" xfId="0" applyFont="1" applyBorder="1" applyAlignment="1">
      <alignment horizontal="left" vertical="top"/>
    </xf>
    <xf numFmtId="0" fontId="102" fillId="0" borderId="13" xfId="0" applyFont="1" applyBorder="1" applyAlignment="1">
      <alignment horizontal="left" vertical="top"/>
    </xf>
    <xf numFmtId="0" fontId="102" fillId="0" borderId="10" xfId="0" applyFont="1" applyBorder="1" applyAlignment="1">
      <alignment horizontal="left" vertical="top"/>
    </xf>
    <xf numFmtId="0" fontId="102" fillId="0" borderId="8" xfId="0" applyFont="1" applyBorder="1" applyAlignment="1">
      <alignment horizontal="left" vertical="top"/>
    </xf>
    <xf numFmtId="0" fontId="92" fillId="0" borderId="0" xfId="0" applyFont="1" applyAlignment="1">
      <alignment vertical="center"/>
    </xf>
    <xf numFmtId="0" fontId="39" fillId="0" borderId="0" xfId="0" applyFont="1" applyAlignment="1">
      <alignment vertical="center"/>
    </xf>
    <xf numFmtId="0" fontId="25" fillId="7" borderId="19" xfId="20" applyFont="1" applyFill="1" applyBorder="1" applyAlignment="1">
      <alignment vertical="center"/>
    </xf>
    <xf numFmtId="0" fontId="25" fillId="7" borderId="20" xfId="20" applyFont="1" applyFill="1" applyBorder="1" applyAlignment="1">
      <alignment vertical="center"/>
    </xf>
    <xf numFmtId="0" fontId="25" fillId="7" borderId="2" xfId="0" applyFont="1" applyFill="1" applyBorder="1" applyAlignment="1">
      <alignment vertical="center" wrapText="1"/>
    </xf>
    <xf numFmtId="0" fontId="25" fillId="7" borderId="4" xfId="0" applyFont="1" applyFill="1" applyBorder="1" applyAlignment="1">
      <alignment vertical="center" wrapText="1"/>
    </xf>
    <xf numFmtId="0" fontId="25" fillId="7" borderId="13" xfId="0" applyFont="1" applyFill="1" applyBorder="1" applyAlignment="1">
      <alignment vertical="center" wrapText="1"/>
    </xf>
    <xf numFmtId="0" fontId="25" fillId="7" borderId="8" xfId="0" applyFont="1" applyFill="1" applyBorder="1" applyAlignment="1">
      <alignment vertical="center" wrapText="1"/>
    </xf>
    <xf numFmtId="0" fontId="25" fillId="7" borderId="19" xfId="0" applyFont="1" applyFill="1" applyBorder="1" applyAlignment="1">
      <alignment horizontal="center" vertical="center" wrapText="1"/>
    </xf>
    <xf numFmtId="0" fontId="25" fillId="7" borderId="20" xfId="0" applyFont="1" applyFill="1" applyBorder="1" applyAlignment="1">
      <alignment horizontal="center" vertical="center" wrapText="1"/>
    </xf>
    <xf numFmtId="0" fontId="29" fillId="0" borderId="9" xfId="0" applyFont="1" applyBorder="1" applyAlignment="1">
      <alignment horizontal="left" vertical="center" wrapText="1"/>
    </xf>
    <xf numFmtId="0" fontId="25" fillId="7" borderId="19" xfId="0" applyFont="1" applyFill="1" applyBorder="1" applyAlignment="1"/>
    <xf numFmtId="0" fontId="25" fillId="7" borderId="47" xfId="0" applyFont="1" applyFill="1" applyBorder="1" applyAlignment="1"/>
    <xf numFmtId="44" fontId="7" fillId="0" borderId="11" xfId="0" applyNumberFormat="1" applyFont="1" applyBorder="1" applyAlignment="1">
      <alignment horizontal="left"/>
    </xf>
    <xf numFmtId="0" fontId="7" fillId="0" borderId="14" xfId="0" applyFont="1" applyBorder="1" applyAlignment="1">
      <alignment horizontal="left"/>
    </xf>
    <xf numFmtId="0" fontId="6" fillId="6" borderId="0" xfId="0" applyFont="1" applyFill="1" applyAlignment="1">
      <alignment horizontal="center"/>
    </xf>
    <xf numFmtId="0" fontId="6" fillId="6" borderId="10" xfId="0" applyFont="1" applyFill="1" applyBorder="1" applyAlignment="1">
      <alignment horizontal="center"/>
    </xf>
    <xf numFmtId="0" fontId="9" fillId="6" borderId="0" xfId="0" applyFont="1" applyFill="1" applyAlignment="1">
      <alignment horizontal="center" vertical="center"/>
    </xf>
    <xf numFmtId="167" fontId="7" fillId="0" borderId="10" xfId="0" applyNumberFormat="1" applyFont="1" applyBorder="1" applyAlignment="1">
      <alignment horizontal="center"/>
    </xf>
    <xf numFmtId="0" fontId="10" fillId="0" borderId="0" xfId="0" applyFont="1" applyAlignment="1">
      <alignment horizontal="center"/>
    </xf>
    <xf numFmtId="0" fontId="7" fillId="0" borderId="11" xfId="0" applyFont="1" applyBorder="1" applyAlignment="1">
      <alignment horizontal="left"/>
    </xf>
    <xf numFmtId="44" fontId="7" fillId="0" borderId="11" xfId="1" applyFont="1" applyBorder="1" applyAlignment="1">
      <alignment horizontal="left"/>
    </xf>
    <xf numFmtId="44" fontId="7" fillId="0" borderId="14" xfId="1" applyFont="1" applyBorder="1" applyAlignment="1">
      <alignment horizontal="left"/>
    </xf>
    <xf numFmtId="167" fontId="7" fillId="0" borderId="11" xfId="0" applyNumberFormat="1" applyFont="1" applyBorder="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167" fontId="7" fillId="0" borderId="11" xfId="1" applyNumberFormat="1" applyFont="1" applyBorder="1" applyAlignment="1">
      <alignment horizontal="left"/>
    </xf>
    <xf numFmtId="167" fontId="7" fillId="0" borderId="14" xfId="1" applyNumberFormat="1" applyFont="1" applyBorder="1" applyAlignment="1">
      <alignment horizontal="left"/>
    </xf>
  </cellXfs>
  <cellStyles count="28">
    <cellStyle name="20% - Accent2" xfId="11" builtinId="34"/>
    <cellStyle name="Accent1 2" xfId="4" xr:uid="{5FF43BF1-2A48-4D31-A77F-C86295EF62E0}"/>
    <cellStyle name="Accent2" xfId="25" builtinId="33"/>
    <cellStyle name="Bad" xfId="23" builtinId="27"/>
    <cellStyle name="Calculation" xfId="10" builtinId="22"/>
    <cellStyle name="Calculation 2" xfId="3" xr:uid="{AB21BFC9-A752-4611-AE67-3DA661D7E991}"/>
    <cellStyle name="Comma" xfId="27" builtinId="3"/>
    <cellStyle name="Comma 2" xfId="15" xr:uid="{14AB99C4-097D-4BA1-BE6F-B3F7B3DB0864}"/>
    <cellStyle name="Comma 2 2" xfId="5" xr:uid="{46BCC92A-E11F-469C-8E64-0E1BF11F25B9}"/>
    <cellStyle name="Comma 2 2 2" xfId="17" xr:uid="{0F030D85-D783-4914-A6FA-D090806BEF26}"/>
    <cellStyle name="Currency" xfId="1" builtinId="4"/>
    <cellStyle name="Currency 2" xfId="16" xr:uid="{29C75CA2-49CF-433F-BAF9-C65F363F0A70}"/>
    <cellStyle name="Currency 3" xfId="22" xr:uid="{6BCF7FBB-28CA-4C08-9A4E-6BF3F5EC1F73}"/>
    <cellStyle name="Currency_R&amp;D Capability Appl Appendices1" xfId="26" xr:uid="{E8561AF2-6FF7-4751-8A43-1E494A6D31FB}"/>
    <cellStyle name="Good" xfId="8" builtinId="26"/>
    <cellStyle name="Good 2" xfId="6" xr:uid="{1892E3F9-240E-4EC8-97A3-239F06BB51AB}"/>
    <cellStyle name="Hyperlink" xfId="20" builtinId="8"/>
    <cellStyle name="Neutral" xfId="24" builtinId="28"/>
    <cellStyle name="Normal" xfId="0" builtinId="0"/>
    <cellStyle name="Normal 2" xfId="13" xr:uid="{8B39ECC2-B76E-4727-9ABE-3B289226DA28}"/>
    <cellStyle name="Normal 2 2" xfId="2" xr:uid="{DB08B0BC-AD0B-41D8-A7D6-F1868F5AAD65}"/>
    <cellStyle name="Normal 2 4" xfId="21" xr:uid="{38D4D7BB-715E-47EA-B180-F8D195868E03}"/>
    <cellStyle name="Normal 3" xfId="19" xr:uid="{45AC302B-8513-48E3-BA29-30EF22F56FB4}"/>
    <cellStyle name="Normal 4" xfId="14" xr:uid="{933875F9-F950-4C05-A12D-4B58C87DB91F}"/>
    <cellStyle name="Normal 5" xfId="12" xr:uid="{5F7A35A9-29E0-4C2B-B112-2BBBD5C8CB42}"/>
    <cellStyle name="Percent" xfId="9" builtinId="5"/>
    <cellStyle name="Percent 2" xfId="18" xr:uid="{CB4236E9-EFD2-42EC-92CA-9AAD633F5679}"/>
    <cellStyle name="Percent 2 2" xfId="7" xr:uid="{851E0969-4B96-465D-A735-89AF03F2DD9A}"/>
  </cellStyles>
  <dxfs count="7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3" tint="0.79998168889431442"/>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570C0"/>
      <color rgb="FF0563C1"/>
      <color rgb="FF6DD9FF"/>
      <color rgb="FF0000E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529003</xdr:colOff>
      <xdr:row>1</xdr:row>
      <xdr:rowOff>40298</xdr:rowOff>
    </xdr:from>
    <xdr:to>
      <xdr:col>7</xdr:col>
      <xdr:colOff>513713</xdr:colOff>
      <xdr:row>2</xdr:row>
      <xdr:rowOff>226802</xdr:rowOff>
    </xdr:to>
    <xdr:pic>
      <xdr:nvPicPr>
        <xdr:cNvPr id="2" name="Picture 1">
          <a:extLst>
            <a:ext uri="{FF2B5EF4-FFF2-40B4-BE49-F238E27FC236}">
              <a16:creationId xmlns:a16="http://schemas.microsoft.com/office/drawing/2014/main" id="{3DBF20B3-594E-401A-8FD2-3CE33A571B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71" t="22681" r="10042" b="32828"/>
        <a:stretch/>
      </xdr:blipFill>
      <xdr:spPr>
        <a:xfrm>
          <a:off x="6939328" y="230798"/>
          <a:ext cx="1889710" cy="5484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114300</xdr:colOff>
      <xdr:row>1</xdr:row>
      <xdr:rowOff>180976</xdr:rowOff>
    </xdr:from>
    <xdr:to>
      <xdr:col>5</xdr:col>
      <xdr:colOff>454814</xdr:colOff>
      <xdr:row>3</xdr:row>
      <xdr:rowOff>187077</xdr:rowOff>
    </xdr:to>
    <xdr:pic>
      <xdr:nvPicPr>
        <xdr:cNvPr id="2" name="Picture 1">
          <a:extLst>
            <a:ext uri="{FF2B5EF4-FFF2-40B4-BE49-F238E27FC236}">
              <a16:creationId xmlns:a16="http://schemas.microsoft.com/office/drawing/2014/main" id="{3833EDB6-B672-4E97-A217-208D7FBE139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33" t="22681" r="10043" b="32828"/>
        <a:stretch/>
      </xdr:blipFill>
      <xdr:spPr>
        <a:xfrm>
          <a:off x="5934075" y="371476"/>
          <a:ext cx="1578764" cy="444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367078</xdr:colOff>
      <xdr:row>1</xdr:row>
      <xdr:rowOff>87923</xdr:rowOff>
    </xdr:from>
    <xdr:ext cx="1889710" cy="548454"/>
    <xdr:pic>
      <xdr:nvPicPr>
        <xdr:cNvPr id="2" name="Picture 1">
          <a:extLst>
            <a:ext uri="{FF2B5EF4-FFF2-40B4-BE49-F238E27FC236}">
              <a16:creationId xmlns:a16="http://schemas.microsoft.com/office/drawing/2014/main" id="{04EC2F52-7D22-47ED-8077-1270CD43B26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171" t="22681" r="10042" b="32828"/>
        <a:stretch/>
      </xdr:blipFill>
      <xdr:spPr>
        <a:xfrm>
          <a:off x="6455458" y="270803"/>
          <a:ext cx="1889710" cy="54845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114300</xdr:colOff>
      <xdr:row>1</xdr:row>
      <xdr:rowOff>180976</xdr:rowOff>
    </xdr:from>
    <xdr:to>
      <xdr:col>5</xdr:col>
      <xdr:colOff>454814</xdr:colOff>
      <xdr:row>3</xdr:row>
      <xdr:rowOff>187077</xdr:rowOff>
    </xdr:to>
    <xdr:pic>
      <xdr:nvPicPr>
        <xdr:cNvPr id="2" name="Picture 1">
          <a:extLst>
            <a:ext uri="{FF2B5EF4-FFF2-40B4-BE49-F238E27FC236}">
              <a16:creationId xmlns:a16="http://schemas.microsoft.com/office/drawing/2014/main" id="{31C45A8C-1C83-4F7A-A413-CB6D2220876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33" t="22681" r="10043" b="32828"/>
        <a:stretch/>
      </xdr:blipFill>
      <xdr:spPr>
        <a:xfrm>
          <a:off x="5934075" y="371476"/>
          <a:ext cx="1578764" cy="444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ARF%20/%20%3cyour%20company%20name%3e%20/%20%3cyour%20project%20number%3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nterprise-ireland.com/en/Legal/GDPR/"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mailto:IndustryGrantClaims@enterprise-ireland.com?subject=ARF%20/%20%3cyour%20company%20name%3e%20/%20%3cyour%20project%20number%3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45"/>
  <sheetViews>
    <sheetView showGridLines="0" tabSelected="1" zoomScaleNormal="100" workbookViewId="0"/>
  </sheetViews>
  <sheetFormatPr defaultColWidth="9.109375" defaultRowHeight="14.4" x14ac:dyDescent="0.3"/>
  <cols>
    <col min="1" max="1" width="1.6640625" customWidth="1"/>
    <col min="15" max="15" width="10.5546875" customWidth="1"/>
    <col min="16" max="16" width="10" customWidth="1"/>
    <col min="17" max="17" width="9.88671875" customWidth="1"/>
    <col min="18" max="18" width="10.109375" customWidth="1"/>
  </cols>
  <sheetData>
    <row r="1" spans="2:19" ht="30" customHeight="1" x14ac:dyDescent="0.35">
      <c r="B1" s="76" t="s">
        <v>0</v>
      </c>
      <c r="C1" s="77"/>
      <c r="D1" s="78"/>
      <c r="E1" s="79"/>
      <c r="F1" s="79"/>
      <c r="G1" s="79"/>
      <c r="H1" s="79"/>
      <c r="I1" s="79"/>
      <c r="J1" s="79"/>
      <c r="K1" s="79"/>
      <c r="L1" s="79"/>
      <c r="M1" s="79"/>
      <c r="N1" s="79"/>
      <c r="O1" s="79"/>
    </row>
    <row r="2" spans="2:19" s="128" customFormat="1" ht="15" customHeight="1" x14ac:dyDescent="0.3">
      <c r="B2" s="695" t="s">
        <v>1</v>
      </c>
      <c r="C2" s="695"/>
      <c r="D2" s="696">
        <v>44517</v>
      </c>
      <c r="E2" s="696"/>
      <c r="F2" s="129"/>
      <c r="G2" s="130"/>
      <c r="H2" s="130"/>
      <c r="I2" s="130"/>
      <c r="J2" s="130"/>
      <c r="K2" s="130"/>
      <c r="L2" s="130"/>
      <c r="M2" s="130"/>
      <c r="N2" s="130"/>
      <c r="O2" s="130"/>
    </row>
    <row r="3" spans="2:19" ht="9.9" customHeight="1" x14ac:dyDescent="0.35">
      <c r="B3" s="76"/>
      <c r="C3" s="77"/>
      <c r="D3" s="78"/>
      <c r="E3" s="79"/>
      <c r="F3" s="79"/>
      <c r="G3" s="79"/>
      <c r="H3" s="79"/>
      <c r="I3" s="79"/>
      <c r="J3" s="79"/>
      <c r="K3" s="79"/>
      <c r="L3" s="79"/>
      <c r="M3" s="79"/>
      <c r="N3" s="79"/>
      <c r="O3" s="79"/>
    </row>
    <row r="4" spans="2:19" s="119" customFormat="1" ht="20.100000000000001" customHeight="1" x14ac:dyDescent="0.3">
      <c r="B4" s="115" t="s">
        <v>2</v>
      </c>
      <c r="C4" s="116"/>
      <c r="D4" s="116"/>
      <c r="E4" s="117"/>
      <c r="F4" s="117"/>
      <c r="G4" s="117"/>
      <c r="H4" s="117"/>
      <c r="I4" s="117"/>
      <c r="J4" s="117"/>
      <c r="K4" s="117"/>
      <c r="L4" s="117"/>
      <c r="M4" s="117"/>
      <c r="N4" s="117"/>
      <c r="O4" s="117"/>
    </row>
    <row r="5" spans="2:19" s="122" customFormat="1" ht="20.100000000000001" customHeight="1" x14ac:dyDescent="0.3">
      <c r="B5" s="123" t="s">
        <v>3</v>
      </c>
      <c r="C5" s="120"/>
      <c r="D5" s="120"/>
      <c r="E5" s="124"/>
      <c r="F5" s="124"/>
      <c r="G5" s="121"/>
      <c r="H5" s="121"/>
      <c r="I5" s="121"/>
      <c r="J5" s="121"/>
      <c r="K5" s="121"/>
      <c r="L5" s="121"/>
      <c r="M5" s="121"/>
      <c r="N5" s="121"/>
      <c r="O5" s="121"/>
    </row>
    <row r="6" spans="2:19" s="122" customFormat="1" ht="20.100000000000001" customHeight="1" x14ac:dyDescent="0.3">
      <c r="B6" s="123"/>
      <c r="C6" s="120"/>
      <c r="D6" s="120"/>
      <c r="E6" s="124"/>
      <c r="F6" s="124"/>
      <c r="G6" s="121"/>
      <c r="H6" s="121"/>
      <c r="I6" s="121"/>
      <c r="J6" s="121"/>
      <c r="K6" s="121"/>
      <c r="L6" s="121"/>
      <c r="M6" s="121"/>
      <c r="N6" s="121"/>
      <c r="O6" s="121"/>
    </row>
    <row r="7" spans="2:19" s="496" customFormat="1" ht="69.900000000000006" customHeight="1" x14ac:dyDescent="0.3">
      <c r="B7" s="689" t="s">
        <v>367</v>
      </c>
      <c r="C7" s="689"/>
      <c r="D7" s="689"/>
      <c r="E7" s="689"/>
      <c r="F7" s="689"/>
      <c r="G7" s="689"/>
      <c r="H7" s="689"/>
      <c r="I7" s="689"/>
      <c r="J7" s="689"/>
      <c r="K7" s="689"/>
      <c r="L7" s="689"/>
      <c r="M7" s="689"/>
      <c r="N7" s="689"/>
      <c r="O7" s="689"/>
      <c r="P7" s="689"/>
      <c r="Q7" s="689"/>
      <c r="R7" s="689"/>
    </row>
    <row r="8" spans="2:19" s="122" customFormat="1" ht="20.100000000000001" customHeight="1" x14ac:dyDescent="0.3">
      <c r="B8" s="123"/>
      <c r="C8" s="120"/>
      <c r="D8" s="120"/>
      <c r="E8" s="124"/>
      <c r="F8" s="124"/>
      <c r="G8" s="121"/>
      <c r="H8" s="121"/>
      <c r="I8" s="121"/>
      <c r="J8" s="121"/>
      <c r="K8" s="121"/>
      <c r="L8" s="121"/>
      <c r="M8" s="121"/>
      <c r="N8" s="121"/>
      <c r="O8" s="121"/>
    </row>
    <row r="9" spans="2:19" s="122" customFormat="1" ht="50.1" customHeight="1" x14ac:dyDescent="0.3">
      <c r="B9" s="689" t="s">
        <v>334</v>
      </c>
      <c r="C9" s="690"/>
      <c r="D9" s="690"/>
      <c r="E9" s="690"/>
      <c r="F9" s="690"/>
      <c r="G9" s="690"/>
      <c r="H9" s="690"/>
      <c r="I9" s="690"/>
      <c r="J9" s="690"/>
      <c r="K9" s="690"/>
      <c r="L9" s="690"/>
      <c r="M9" s="690"/>
      <c r="N9" s="690"/>
      <c r="O9" s="690"/>
      <c r="P9" s="690"/>
      <c r="Q9" s="690"/>
      <c r="R9" s="690"/>
    </row>
    <row r="10" spans="2:19" s="122" customFormat="1" ht="20.100000000000001" customHeight="1" x14ac:dyDescent="0.3">
      <c r="B10" s="123"/>
      <c r="C10" s="120"/>
      <c r="D10" s="120"/>
      <c r="E10" s="124"/>
      <c r="F10" s="124"/>
      <c r="G10" s="121"/>
      <c r="H10" s="121"/>
      <c r="I10" s="121"/>
      <c r="J10" s="121"/>
      <c r="K10" s="121"/>
      <c r="L10" s="121"/>
      <c r="M10" s="121"/>
      <c r="N10" s="121"/>
      <c r="O10" s="121"/>
    </row>
    <row r="11" spans="2:19" ht="30" customHeight="1" x14ac:dyDescent="0.35">
      <c r="B11" s="80" t="s">
        <v>326</v>
      </c>
      <c r="C11" s="77"/>
      <c r="D11" s="78"/>
      <c r="E11" s="79"/>
      <c r="F11" s="79"/>
      <c r="G11" s="79"/>
      <c r="H11" s="79"/>
      <c r="I11" s="79"/>
      <c r="J11" s="79"/>
      <c r="K11" s="79"/>
      <c r="L11" s="79"/>
      <c r="M11" s="79"/>
      <c r="N11" s="79"/>
      <c r="O11" s="79"/>
    </row>
    <row r="12" spans="2:19" ht="50.1" customHeight="1" x14ac:dyDescent="0.3">
      <c r="B12" s="699" t="s">
        <v>4</v>
      </c>
      <c r="C12" s="700"/>
      <c r="D12" s="700"/>
      <c r="E12" s="700"/>
      <c r="F12" s="700"/>
      <c r="G12" s="700"/>
      <c r="H12" s="700"/>
      <c r="I12" s="700"/>
      <c r="J12" s="700"/>
      <c r="K12" s="700"/>
      <c r="L12" s="700"/>
      <c r="M12" s="700"/>
      <c r="N12" s="700"/>
      <c r="O12" s="700"/>
      <c r="P12" s="700"/>
      <c r="Q12" s="700"/>
      <c r="R12" s="700"/>
    </row>
    <row r="13" spans="2:19" ht="15.75" customHeight="1" x14ac:dyDescent="0.3">
      <c r="B13" s="131"/>
      <c r="C13" s="132"/>
      <c r="D13" s="132"/>
      <c r="E13" s="132"/>
      <c r="F13" s="132"/>
      <c r="G13" s="132"/>
      <c r="H13" s="132"/>
      <c r="I13" s="132"/>
      <c r="J13" s="132"/>
      <c r="K13" s="132"/>
      <c r="L13" s="132"/>
      <c r="M13" s="132"/>
      <c r="N13" s="132"/>
      <c r="O13" s="132"/>
      <c r="P13" s="132"/>
      <c r="Q13" s="132"/>
      <c r="R13" s="132"/>
    </row>
    <row r="14" spans="2:19" ht="30" customHeight="1" x14ac:dyDescent="0.35">
      <c r="B14" s="80" t="s">
        <v>5</v>
      </c>
      <c r="C14" s="77"/>
      <c r="D14" s="78"/>
      <c r="E14" s="79"/>
      <c r="F14" s="79"/>
      <c r="G14" s="79"/>
      <c r="H14" s="79"/>
      <c r="I14" s="79"/>
      <c r="J14" s="79"/>
      <c r="K14" s="79"/>
      <c r="L14" s="79"/>
      <c r="M14" s="79"/>
      <c r="N14" s="79"/>
      <c r="O14" s="79"/>
    </row>
    <row r="15" spans="2:19" ht="30" customHeight="1" x14ac:dyDescent="0.3">
      <c r="B15" s="697" t="s">
        <v>6</v>
      </c>
      <c r="C15" s="698"/>
      <c r="D15" s="698"/>
      <c r="E15" s="698"/>
      <c r="F15" s="698"/>
      <c r="G15" s="698"/>
      <c r="H15" s="698"/>
      <c r="I15" s="698"/>
      <c r="J15" s="698"/>
      <c r="K15" s="698"/>
      <c r="L15" s="698"/>
      <c r="M15" s="698"/>
      <c r="N15" s="698"/>
      <c r="O15" s="698"/>
      <c r="P15" s="698"/>
      <c r="Q15" s="698"/>
      <c r="R15" s="698"/>
    </row>
    <row r="16" spans="2:19" s="125" customFormat="1" ht="15.6" x14ac:dyDescent="0.3">
      <c r="B16" s="126" t="s">
        <v>7</v>
      </c>
      <c r="C16" s="107"/>
      <c r="D16" s="107"/>
      <c r="E16" s="107"/>
      <c r="F16" s="107"/>
      <c r="G16" s="107"/>
      <c r="H16" s="107"/>
      <c r="I16" s="107"/>
      <c r="J16" s="107"/>
      <c r="K16" s="107"/>
      <c r="L16" s="107"/>
      <c r="M16" s="107"/>
      <c r="N16" s="107"/>
      <c r="O16" s="107"/>
      <c r="P16" s="107"/>
      <c r="Q16" s="107"/>
      <c r="R16" s="107"/>
      <c r="S16" s="81"/>
    </row>
    <row r="17" spans="2:19" ht="15.6" x14ac:dyDescent="0.3">
      <c r="B17" s="106"/>
      <c r="C17" s="107"/>
      <c r="D17" s="107"/>
      <c r="E17" s="107"/>
      <c r="F17" s="107"/>
      <c r="G17" s="107"/>
      <c r="H17" s="107"/>
      <c r="I17" s="107"/>
      <c r="J17" s="107"/>
      <c r="K17" s="107"/>
      <c r="L17" s="107"/>
      <c r="M17" s="107"/>
      <c r="N17" s="107"/>
      <c r="O17" s="107"/>
      <c r="P17" s="107"/>
      <c r="Q17" s="107"/>
      <c r="R17" s="107"/>
      <c r="S17" s="81"/>
    </row>
    <row r="18" spans="2:19" ht="15.6" x14ac:dyDescent="0.3">
      <c r="B18" s="104"/>
      <c r="C18" s="81"/>
      <c r="D18" s="81"/>
      <c r="E18" s="81"/>
      <c r="F18" s="81"/>
      <c r="G18" s="81"/>
      <c r="H18" s="81"/>
      <c r="I18" s="81"/>
      <c r="J18" s="81"/>
      <c r="K18" s="81"/>
      <c r="L18" s="81"/>
      <c r="M18" s="81"/>
      <c r="N18" s="81"/>
      <c r="O18" s="81"/>
      <c r="P18" s="81"/>
      <c r="Q18" s="81"/>
      <c r="R18" s="81"/>
      <c r="S18" s="81"/>
    </row>
    <row r="19" spans="2:19" ht="30" customHeight="1" x14ac:dyDescent="0.35">
      <c r="B19" s="80" t="s">
        <v>8</v>
      </c>
      <c r="C19" s="77"/>
      <c r="D19" s="78"/>
      <c r="E19" s="79"/>
      <c r="F19" s="79"/>
      <c r="G19" s="79"/>
      <c r="H19" s="79"/>
      <c r="I19" s="79"/>
      <c r="J19" s="79"/>
      <c r="K19" s="79"/>
      <c r="L19" s="79"/>
      <c r="M19" s="79"/>
      <c r="N19" s="79"/>
      <c r="O19" s="79"/>
    </row>
    <row r="20" spans="2:19" s="493" customFormat="1" ht="120" customHeight="1" x14ac:dyDescent="0.35">
      <c r="B20" s="701" t="s">
        <v>9</v>
      </c>
      <c r="C20" s="702"/>
      <c r="D20" s="702"/>
      <c r="E20" s="702"/>
      <c r="F20" s="702"/>
      <c r="G20" s="702"/>
      <c r="H20" s="702"/>
      <c r="I20" s="702"/>
      <c r="J20" s="702"/>
      <c r="K20" s="702"/>
      <c r="L20" s="702"/>
      <c r="M20" s="702"/>
      <c r="N20" s="702"/>
      <c r="O20" s="702"/>
      <c r="P20" s="702"/>
      <c r="Q20" s="702"/>
      <c r="R20" s="702"/>
    </row>
    <row r="21" spans="2:19" ht="15.6" x14ac:dyDescent="0.3">
      <c r="B21" s="104"/>
      <c r="C21" s="81"/>
      <c r="D21" s="81"/>
      <c r="E21" s="81"/>
      <c r="F21" s="81"/>
      <c r="G21" s="81"/>
      <c r="H21" s="81"/>
      <c r="I21" s="81"/>
      <c r="J21" s="81"/>
      <c r="K21" s="81"/>
      <c r="L21" s="81"/>
      <c r="M21" s="81"/>
      <c r="N21" s="81"/>
      <c r="O21" s="81"/>
      <c r="P21" s="81"/>
      <c r="Q21" s="81"/>
      <c r="R21" s="81"/>
      <c r="S21" s="81"/>
    </row>
    <row r="22" spans="2:19" ht="30" customHeight="1" x14ac:dyDescent="0.35">
      <c r="B22" s="80" t="s">
        <v>10</v>
      </c>
      <c r="C22" s="77"/>
      <c r="D22" s="78"/>
      <c r="E22" s="79"/>
      <c r="F22" s="79"/>
      <c r="G22" s="79"/>
      <c r="H22" s="79"/>
      <c r="I22" s="79"/>
      <c r="J22" s="79"/>
      <c r="K22" s="79"/>
      <c r="L22" s="79"/>
      <c r="M22" s="79"/>
      <c r="N22" s="79"/>
      <c r="O22" s="79"/>
    </row>
    <row r="23" spans="2:19" ht="60" customHeight="1" x14ac:dyDescent="0.3">
      <c r="B23" s="706" t="s">
        <v>327</v>
      </c>
      <c r="C23" s="707"/>
      <c r="D23" s="707"/>
      <c r="E23" s="707"/>
      <c r="F23" s="707"/>
      <c r="G23" s="707"/>
      <c r="H23" s="707"/>
      <c r="I23" s="707"/>
      <c r="J23" s="707"/>
      <c r="K23" s="707"/>
      <c r="L23" s="707"/>
      <c r="M23" s="707"/>
      <c r="N23" s="707"/>
      <c r="O23" s="707"/>
      <c r="P23" s="707"/>
      <c r="Q23" s="707"/>
      <c r="R23" s="707"/>
    </row>
    <row r="25" spans="2:19" ht="30" customHeight="1" x14ac:dyDescent="0.35">
      <c r="B25" s="80" t="s">
        <v>11</v>
      </c>
      <c r="C25" s="77"/>
      <c r="D25" s="78"/>
      <c r="E25" s="79"/>
      <c r="F25" s="79"/>
      <c r="G25" s="79"/>
      <c r="H25" s="79"/>
      <c r="I25" s="79"/>
      <c r="J25" s="79"/>
      <c r="K25" s="79"/>
      <c r="L25" s="79"/>
      <c r="M25" s="79"/>
      <c r="N25" s="79"/>
      <c r="O25" s="79"/>
    </row>
    <row r="26" spans="2:19" ht="289.95" customHeight="1" x14ac:dyDescent="0.3">
      <c r="B26" s="708" t="s">
        <v>328</v>
      </c>
      <c r="C26" s="709"/>
      <c r="D26" s="709"/>
      <c r="E26" s="709"/>
      <c r="F26" s="709"/>
      <c r="G26" s="709"/>
      <c r="H26" s="709"/>
      <c r="I26" s="709"/>
      <c r="J26" s="709"/>
      <c r="K26" s="709"/>
      <c r="L26" s="709"/>
      <c r="M26" s="709"/>
      <c r="N26" s="709"/>
      <c r="O26" s="709"/>
      <c r="P26" s="709"/>
      <c r="Q26" s="709"/>
      <c r="R26" s="709"/>
    </row>
    <row r="27" spans="2:19" ht="15" customHeight="1" x14ac:dyDescent="0.3">
      <c r="B27" s="421"/>
      <c r="C27" s="422"/>
      <c r="D27" s="422"/>
      <c r="E27" s="422"/>
      <c r="F27" s="422"/>
      <c r="G27" s="422"/>
      <c r="H27" s="422"/>
      <c r="I27" s="422"/>
      <c r="J27" s="422"/>
      <c r="K27" s="422"/>
      <c r="L27" s="422"/>
      <c r="M27" s="422"/>
      <c r="N27" s="422"/>
      <c r="O27" s="422"/>
      <c r="P27" s="422"/>
      <c r="Q27" s="422"/>
      <c r="R27" s="422"/>
    </row>
    <row r="28" spans="2:19" ht="30" customHeight="1" x14ac:dyDescent="0.35">
      <c r="B28" s="80" t="s">
        <v>12</v>
      </c>
      <c r="C28" s="77"/>
      <c r="D28" s="78"/>
      <c r="E28" s="79"/>
      <c r="F28" s="79"/>
      <c r="G28" s="79"/>
      <c r="H28" s="79"/>
      <c r="I28" s="79"/>
      <c r="J28" s="79"/>
      <c r="K28" s="79"/>
      <c r="L28" s="79"/>
      <c r="M28" s="79"/>
      <c r="N28" s="79"/>
      <c r="O28" s="79"/>
    </row>
    <row r="29" spans="2:19" s="419" customFormat="1" ht="100.2" customHeight="1" x14ac:dyDescent="0.3">
      <c r="B29" s="703" t="s">
        <v>13</v>
      </c>
      <c r="C29" s="703"/>
      <c r="D29" s="703"/>
      <c r="E29" s="703"/>
      <c r="F29" s="703"/>
      <c r="G29" s="703"/>
      <c r="H29" s="703"/>
      <c r="I29" s="703"/>
      <c r="J29" s="703"/>
      <c r="K29" s="703"/>
      <c r="L29" s="703"/>
      <c r="M29" s="703"/>
      <c r="N29" s="703"/>
      <c r="O29" s="703"/>
      <c r="P29" s="703"/>
      <c r="Q29" s="703"/>
      <c r="R29" s="703"/>
    </row>
    <row r="30" spans="2:19" ht="24.9" customHeight="1" x14ac:dyDescent="0.3"/>
    <row r="31" spans="2:19" ht="30" customHeight="1" x14ac:dyDescent="0.3">
      <c r="B31" s="80" t="s">
        <v>14</v>
      </c>
    </row>
    <row r="32" spans="2:19" ht="115.5" customHeight="1" x14ac:dyDescent="0.3">
      <c r="B32" s="704" t="s">
        <v>15</v>
      </c>
      <c r="C32" s="704"/>
      <c r="D32" s="704"/>
      <c r="E32" s="704"/>
      <c r="F32" s="704"/>
      <c r="G32" s="704"/>
      <c r="H32" s="704"/>
      <c r="I32" s="704"/>
      <c r="J32" s="704"/>
      <c r="K32" s="704"/>
      <c r="L32" s="704"/>
      <c r="M32" s="704"/>
      <c r="N32" s="704"/>
      <c r="O32" s="704"/>
      <c r="P32" s="704"/>
      <c r="Q32" s="704"/>
      <c r="R32" s="704"/>
    </row>
    <row r="33" spans="1:18" ht="15" customHeight="1" x14ac:dyDescent="0.3"/>
    <row r="34" spans="1:18" ht="30" customHeight="1" x14ac:dyDescent="0.35">
      <c r="B34" s="80" t="s">
        <v>16</v>
      </c>
      <c r="C34" s="77"/>
      <c r="D34" s="78"/>
      <c r="E34" s="79"/>
      <c r="F34" s="79"/>
      <c r="G34" s="79"/>
      <c r="H34" s="79"/>
      <c r="I34" s="79"/>
      <c r="J34" s="79"/>
      <c r="K34" s="79"/>
      <c r="L34" s="79"/>
      <c r="M34" s="79"/>
      <c r="N34" s="79"/>
      <c r="O34" s="79"/>
    </row>
    <row r="35" spans="1:18" s="420" customFormat="1" ht="24.9" customHeight="1" x14ac:dyDescent="0.3">
      <c r="B35" s="691" t="s">
        <v>17</v>
      </c>
      <c r="C35" s="691"/>
      <c r="D35" s="691"/>
      <c r="E35" s="691"/>
      <c r="F35" s="691"/>
      <c r="G35" s="691"/>
      <c r="H35" s="691"/>
      <c r="I35" s="691"/>
      <c r="J35" s="691"/>
      <c r="K35" s="691"/>
      <c r="L35" s="691"/>
      <c r="M35" s="691"/>
      <c r="N35" s="691"/>
      <c r="O35" s="691"/>
      <c r="P35" s="691"/>
      <c r="Q35" s="691"/>
      <c r="R35" s="691"/>
    </row>
    <row r="36" spans="1:18" s="420" customFormat="1" ht="60" customHeight="1" x14ac:dyDescent="0.3">
      <c r="B36" s="705" t="s">
        <v>18</v>
      </c>
      <c r="C36" s="705"/>
      <c r="D36" s="705"/>
      <c r="E36" s="705"/>
      <c r="F36" s="705"/>
      <c r="G36" s="705"/>
      <c r="H36" s="705"/>
      <c r="I36" s="705"/>
      <c r="J36" s="705"/>
      <c r="K36" s="705"/>
      <c r="L36" s="705"/>
      <c r="M36" s="705"/>
      <c r="N36" s="705"/>
      <c r="O36" s="705"/>
      <c r="P36" s="705"/>
      <c r="Q36" s="705"/>
      <c r="R36" s="705"/>
    </row>
    <row r="37" spans="1:18" s="420" customFormat="1" ht="60" customHeight="1" x14ac:dyDescent="0.3">
      <c r="B37" s="705" t="s">
        <v>19</v>
      </c>
      <c r="C37" s="705"/>
      <c r="D37" s="705"/>
      <c r="E37" s="705"/>
      <c r="F37" s="705"/>
      <c r="G37" s="705"/>
      <c r="H37" s="705"/>
      <c r="I37" s="705"/>
      <c r="J37" s="705"/>
      <c r="K37" s="705"/>
      <c r="L37" s="705"/>
      <c r="M37" s="705"/>
      <c r="N37" s="705"/>
      <c r="O37" s="705"/>
      <c r="P37" s="705"/>
      <c r="Q37" s="705"/>
      <c r="R37" s="705"/>
    </row>
    <row r="38" spans="1:18" s="420" customFormat="1" ht="50.1" customHeight="1" x14ac:dyDescent="0.3">
      <c r="B38" s="705" t="s">
        <v>20</v>
      </c>
      <c r="C38" s="705"/>
      <c r="D38" s="705"/>
      <c r="E38" s="705"/>
      <c r="F38" s="705"/>
      <c r="G38" s="705"/>
      <c r="H38" s="705"/>
      <c r="I38" s="705"/>
      <c r="J38" s="705"/>
      <c r="K38" s="705"/>
      <c r="L38" s="705"/>
      <c r="M38" s="705"/>
      <c r="N38" s="705"/>
      <c r="O38" s="705"/>
      <c r="P38" s="705"/>
      <c r="Q38" s="705"/>
      <c r="R38" s="705"/>
    </row>
    <row r="39" spans="1:18" ht="20.100000000000001" customHeight="1" x14ac:dyDescent="0.3">
      <c r="A39" s="419"/>
      <c r="B39" s="691" t="s">
        <v>21</v>
      </c>
      <c r="C39" s="691"/>
      <c r="D39" s="691"/>
      <c r="E39" s="691"/>
      <c r="F39" s="691"/>
      <c r="G39" s="691"/>
      <c r="H39" s="691"/>
      <c r="I39" s="691"/>
      <c r="J39" s="691"/>
      <c r="K39" s="691"/>
      <c r="L39" s="691"/>
      <c r="M39" s="691"/>
      <c r="N39" s="691"/>
      <c r="O39" s="691"/>
      <c r="P39" s="691"/>
      <c r="Q39" s="691"/>
      <c r="R39" s="691"/>
    </row>
    <row r="40" spans="1:18" ht="24.9" customHeight="1" x14ac:dyDescent="0.3">
      <c r="A40" s="419"/>
      <c r="B40" s="498" t="s">
        <v>22</v>
      </c>
      <c r="C40" s="498"/>
      <c r="D40" s="498"/>
      <c r="E40" s="692" t="s">
        <v>23</v>
      </c>
      <c r="F40" s="692"/>
      <c r="G40" s="692"/>
      <c r="H40" s="692" t="s">
        <v>24</v>
      </c>
      <c r="I40" s="692"/>
      <c r="J40" s="692"/>
      <c r="K40" s="497"/>
      <c r="L40" s="497"/>
      <c r="M40" s="499"/>
      <c r="N40" s="499"/>
      <c r="O40" s="499"/>
      <c r="P40" s="499"/>
      <c r="Q40" s="693"/>
      <c r="R40" s="693"/>
    </row>
    <row r="41" spans="1:18" ht="24.9" customHeight="1" x14ac:dyDescent="0.3">
      <c r="A41" s="419"/>
      <c r="B41" s="498" t="s">
        <v>25</v>
      </c>
      <c r="C41" s="497"/>
      <c r="D41" s="497"/>
      <c r="E41" s="692" t="s">
        <v>26</v>
      </c>
      <c r="F41" s="692"/>
      <c r="G41" s="692"/>
      <c r="H41" s="692" t="s">
        <v>27</v>
      </c>
      <c r="I41" s="692"/>
      <c r="J41" s="692"/>
      <c r="K41" s="497"/>
      <c r="L41" s="497"/>
      <c r="M41" s="499"/>
      <c r="N41" s="499"/>
      <c r="O41" s="499"/>
      <c r="P41" s="499"/>
      <c r="Q41" s="693"/>
      <c r="R41" s="693"/>
    </row>
    <row r="42" spans="1:18" ht="110.1" customHeight="1" x14ac:dyDescent="0.3">
      <c r="A42" s="419"/>
      <c r="B42" s="710" t="s">
        <v>28</v>
      </c>
      <c r="C42" s="710"/>
      <c r="D42" s="710"/>
      <c r="E42" s="710"/>
      <c r="F42" s="710"/>
      <c r="G42" s="710"/>
      <c r="H42" s="710"/>
      <c r="I42" s="710"/>
      <c r="J42" s="710"/>
      <c r="K42" s="710"/>
      <c r="L42" s="710"/>
      <c r="M42" s="710"/>
      <c r="N42" s="710"/>
      <c r="O42" s="710"/>
      <c r="P42" s="710"/>
      <c r="Q42" s="710"/>
      <c r="R42" s="710"/>
    </row>
    <row r="44" spans="1:18" ht="30" customHeight="1" x14ac:dyDescent="0.35">
      <c r="B44" s="80" t="s">
        <v>29</v>
      </c>
      <c r="C44" s="77"/>
      <c r="D44" s="78"/>
      <c r="E44" s="79"/>
      <c r="F44" s="79"/>
      <c r="G44" s="79"/>
      <c r="H44" s="79"/>
      <c r="I44" s="79"/>
      <c r="J44" s="79"/>
      <c r="K44" s="79"/>
      <c r="L44" s="79"/>
      <c r="M44" s="79"/>
      <c r="N44" s="79"/>
      <c r="O44" s="79"/>
    </row>
    <row r="45" spans="1:18" s="419" customFormat="1" ht="42" customHeight="1" x14ac:dyDescent="0.3">
      <c r="B45" s="694" t="s">
        <v>355</v>
      </c>
      <c r="C45" s="694"/>
      <c r="D45" s="694"/>
      <c r="E45" s="694"/>
      <c r="F45" s="694"/>
      <c r="G45" s="694"/>
      <c r="H45" s="694"/>
      <c r="I45" s="694"/>
      <c r="J45" s="694"/>
      <c r="K45" s="694"/>
      <c r="L45" s="694"/>
      <c r="M45" s="694"/>
      <c r="N45" s="694"/>
      <c r="O45" s="694"/>
      <c r="P45" s="694"/>
      <c r="Q45" s="694"/>
      <c r="R45" s="694"/>
    </row>
  </sheetData>
  <mergeCells count="23">
    <mergeCell ref="B45:R45"/>
    <mergeCell ref="B2:C2"/>
    <mergeCell ref="D2:E2"/>
    <mergeCell ref="B15:R15"/>
    <mergeCell ref="B12:R12"/>
    <mergeCell ref="B20:R20"/>
    <mergeCell ref="B7:R7"/>
    <mergeCell ref="B29:R29"/>
    <mergeCell ref="B32:R32"/>
    <mergeCell ref="B35:R35"/>
    <mergeCell ref="B36:R36"/>
    <mergeCell ref="B23:R23"/>
    <mergeCell ref="B26:R26"/>
    <mergeCell ref="B42:R42"/>
    <mergeCell ref="B37:R37"/>
    <mergeCell ref="B38:R38"/>
    <mergeCell ref="B9:R9"/>
    <mergeCell ref="B39:R39"/>
    <mergeCell ref="E40:G40"/>
    <mergeCell ref="H40:J40"/>
    <mergeCell ref="Q40:R41"/>
    <mergeCell ref="E41:G41"/>
    <mergeCell ref="H41:J41"/>
  </mergeCells>
  <phoneticPr fontId="48" type="noConversion"/>
  <hyperlinks>
    <hyperlink ref="B5" r:id="rId1" xr:uid="{2534EBE3-600C-443F-931A-2ED6215B2E34}"/>
    <hyperlink ref="B16" r:id="rId2" xr:uid="{9FF2EE94-D9A2-417A-B074-4A4BE13F7F68}"/>
  </hyperlinks>
  <pageMargins left="0.11811023622047245" right="0.11811023622047245" top="0.35433070866141736" bottom="0.35433070866141736" header="0.31496062992125984" footer="0.31496062992125984"/>
  <pageSetup paperSize="9" scale="73" orientation="landscape" r:id="rId3"/>
  <rowBreaks count="2" manualBreakCount="2">
    <brk id="18" min="1" max="17" man="1"/>
    <brk id="30" min="1"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4.4" x14ac:dyDescent="0.3"/>
  <cols>
    <col min="1" max="1" width="1.88671875" style="3" customWidth="1"/>
    <col min="2" max="2" width="17.33203125" style="3" customWidth="1"/>
    <col min="3" max="3" width="5.109375" style="3" customWidth="1"/>
    <col min="4" max="4" width="13.109375" style="3" customWidth="1"/>
    <col min="5" max="5" width="8" style="3" customWidth="1"/>
    <col min="6" max="6" width="17.33203125" style="3" customWidth="1"/>
    <col min="7" max="7" width="6.88671875" style="3" customWidth="1"/>
    <col min="8" max="8" width="14.44140625" style="3" customWidth="1"/>
    <col min="9" max="9" width="3.6640625" style="3" customWidth="1"/>
    <col min="10" max="10" width="13.109375" style="3" customWidth="1"/>
    <col min="11" max="257" width="9.109375" style="3"/>
    <col min="258" max="258" width="17.33203125" style="3" customWidth="1"/>
    <col min="259" max="259" width="5.109375" style="3" customWidth="1"/>
    <col min="260" max="260" width="13.109375" style="3" customWidth="1"/>
    <col min="261" max="261" width="8" style="3" customWidth="1"/>
    <col min="262" max="262" width="17.33203125" style="3" customWidth="1"/>
    <col min="263" max="263" width="6.88671875" style="3" customWidth="1"/>
    <col min="264" max="264" width="14.44140625" style="3" customWidth="1"/>
    <col min="265" max="265" width="3.6640625" style="3" customWidth="1"/>
    <col min="266" max="513" width="9.109375" style="3"/>
    <col min="514" max="514" width="17.33203125" style="3" customWidth="1"/>
    <col min="515" max="515" width="5.109375" style="3" customWidth="1"/>
    <col min="516" max="516" width="13.109375" style="3" customWidth="1"/>
    <col min="517" max="517" width="8" style="3" customWidth="1"/>
    <col min="518" max="518" width="17.33203125" style="3" customWidth="1"/>
    <col min="519" max="519" width="6.88671875" style="3" customWidth="1"/>
    <col min="520" max="520" width="14.44140625" style="3" customWidth="1"/>
    <col min="521" max="521" width="3.6640625" style="3" customWidth="1"/>
    <col min="522" max="769" width="9.109375" style="3"/>
    <col min="770" max="770" width="17.33203125" style="3" customWidth="1"/>
    <col min="771" max="771" width="5.109375" style="3" customWidth="1"/>
    <col min="772" max="772" width="13.109375" style="3" customWidth="1"/>
    <col min="773" max="773" width="8" style="3" customWidth="1"/>
    <col min="774" max="774" width="17.33203125" style="3" customWidth="1"/>
    <col min="775" max="775" width="6.88671875" style="3" customWidth="1"/>
    <col min="776" max="776" width="14.44140625" style="3" customWidth="1"/>
    <col min="777" max="777" width="3.6640625" style="3" customWidth="1"/>
    <col min="778" max="1025" width="9.109375" style="3"/>
    <col min="1026" max="1026" width="17.33203125" style="3" customWidth="1"/>
    <col min="1027" max="1027" width="5.109375" style="3" customWidth="1"/>
    <col min="1028" max="1028" width="13.109375" style="3" customWidth="1"/>
    <col min="1029" max="1029" width="8" style="3" customWidth="1"/>
    <col min="1030" max="1030" width="17.33203125" style="3" customWidth="1"/>
    <col min="1031" max="1031" width="6.88671875" style="3" customWidth="1"/>
    <col min="1032" max="1032" width="14.44140625" style="3" customWidth="1"/>
    <col min="1033" max="1033" width="3.6640625" style="3" customWidth="1"/>
    <col min="1034" max="1281" width="9.109375" style="3"/>
    <col min="1282" max="1282" width="17.33203125" style="3" customWidth="1"/>
    <col min="1283" max="1283" width="5.109375" style="3" customWidth="1"/>
    <col min="1284" max="1284" width="13.109375" style="3" customWidth="1"/>
    <col min="1285" max="1285" width="8" style="3" customWidth="1"/>
    <col min="1286" max="1286" width="17.33203125" style="3" customWidth="1"/>
    <col min="1287" max="1287" width="6.88671875" style="3" customWidth="1"/>
    <col min="1288" max="1288" width="14.44140625" style="3" customWidth="1"/>
    <col min="1289" max="1289" width="3.6640625" style="3" customWidth="1"/>
    <col min="1290" max="1537" width="9.109375" style="3"/>
    <col min="1538" max="1538" width="17.33203125" style="3" customWidth="1"/>
    <col min="1539" max="1539" width="5.109375" style="3" customWidth="1"/>
    <col min="1540" max="1540" width="13.109375" style="3" customWidth="1"/>
    <col min="1541" max="1541" width="8" style="3" customWidth="1"/>
    <col min="1542" max="1542" width="17.33203125" style="3" customWidth="1"/>
    <col min="1543" max="1543" width="6.88671875" style="3" customWidth="1"/>
    <col min="1544" max="1544" width="14.44140625" style="3" customWidth="1"/>
    <col min="1545" max="1545" width="3.6640625" style="3" customWidth="1"/>
    <col min="1546" max="1793" width="9.109375" style="3"/>
    <col min="1794" max="1794" width="17.33203125" style="3" customWidth="1"/>
    <col min="1795" max="1795" width="5.109375" style="3" customWidth="1"/>
    <col min="1796" max="1796" width="13.109375" style="3" customWidth="1"/>
    <col min="1797" max="1797" width="8" style="3" customWidth="1"/>
    <col min="1798" max="1798" width="17.33203125" style="3" customWidth="1"/>
    <col min="1799" max="1799" width="6.88671875" style="3" customWidth="1"/>
    <col min="1800" max="1800" width="14.44140625" style="3" customWidth="1"/>
    <col min="1801" max="1801" width="3.6640625" style="3" customWidth="1"/>
    <col min="1802" max="2049" width="9.109375" style="3"/>
    <col min="2050" max="2050" width="17.33203125" style="3" customWidth="1"/>
    <col min="2051" max="2051" width="5.109375" style="3" customWidth="1"/>
    <col min="2052" max="2052" width="13.109375" style="3" customWidth="1"/>
    <col min="2053" max="2053" width="8" style="3" customWidth="1"/>
    <col min="2054" max="2054" width="17.33203125" style="3" customWidth="1"/>
    <col min="2055" max="2055" width="6.88671875" style="3" customWidth="1"/>
    <col min="2056" max="2056" width="14.44140625" style="3" customWidth="1"/>
    <col min="2057" max="2057" width="3.6640625" style="3" customWidth="1"/>
    <col min="2058" max="2305" width="9.109375" style="3"/>
    <col min="2306" max="2306" width="17.33203125" style="3" customWidth="1"/>
    <col min="2307" max="2307" width="5.109375" style="3" customWidth="1"/>
    <col min="2308" max="2308" width="13.109375" style="3" customWidth="1"/>
    <col min="2309" max="2309" width="8" style="3" customWidth="1"/>
    <col min="2310" max="2310" width="17.33203125" style="3" customWidth="1"/>
    <col min="2311" max="2311" width="6.88671875" style="3" customWidth="1"/>
    <col min="2312" max="2312" width="14.44140625" style="3" customWidth="1"/>
    <col min="2313" max="2313" width="3.6640625" style="3" customWidth="1"/>
    <col min="2314" max="2561" width="9.109375" style="3"/>
    <col min="2562" max="2562" width="17.33203125" style="3" customWidth="1"/>
    <col min="2563" max="2563" width="5.109375" style="3" customWidth="1"/>
    <col min="2564" max="2564" width="13.109375" style="3" customWidth="1"/>
    <col min="2565" max="2565" width="8" style="3" customWidth="1"/>
    <col min="2566" max="2566" width="17.33203125" style="3" customWidth="1"/>
    <col min="2567" max="2567" width="6.88671875" style="3" customWidth="1"/>
    <col min="2568" max="2568" width="14.44140625" style="3" customWidth="1"/>
    <col min="2569" max="2569" width="3.6640625" style="3" customWidth="1"/>
    <col min="2570" max="2817" width="9.109375" style="3"/>
    <col min="2818" max="2818" width="17.33203125" style="3" customWidth="1"/>
    <col min="2819" max="2819" width="5.109375" style="3" customWidth="1"/>
    <col min="2820" max="2820" width="13.109375" style="3" customWidth="1"/>
    <col min="2821" max="2821" width="8" style="3" customWidth="1"/>
    <col min="2822" max="2822" width="17.33203125" style="3" customWidth="1"/>
    <col min="2823" max="2823" width="6.88671875" style="3" customWidth="1"/>
    <col min="2824" max="2824" width="14.44140625" style="3" customWidth="1"/>
    <col min="2825" max="2825" width="3.6640625" style="3" customWidth="1"/>
    <col min="2826" max="3073" width="9.109375" style="3"/>
    <col min="3074" max="3074" width="17.33203125" style="3" customWidth="1"/>
    <col min="3075" max="3075" width="5.109375" style="3" customWidth="1"/>
    <col min="3076" max="3076" width="13.109375" style="3" customWidth="1"/>
    <col min="3077" max="3077" width="8" style="3" customWidth="1"/>
    <col min="3078" max="3078" width="17.33203125" style="3" customWidth="1"/>
    <col min="3079" max="3079" width="6.88671875" style="3" customWidth="1"/>
    <col min="3080" max="3080" width="14.44140625" style="3" customWidth="1"/>
    <col min="3081" max="3081" width="3.6640625" style="3" customWidth="1"/>
    <col min="3082" max="3329" width="9.109375" style="3"/>
    <col min="3330" max="3330" width="17.33203125" style="3" customWidth="1"/>
    <col min="3331" max="3331" width="5.109375" style="3" customWidth="1"/>
    <col min="3332" max="3332" width="13.109375" style="3" customWidth="1"/>
    <col min="3333" max="3333" width="8" style="3" customWidth="1"/>
    <col min="3334" max="3334" width="17.33203125" style="3" customWidth="1"/>
    <col min="3335" max="3335" width="6.88671875" style="3" customWidth="1"/>
    <col min="3336" max="3336" width="14.44140625" style="3" customWidth="1"/>
    <col min="3337" max="3337" width="3.6640625" style="3" customWidth="1"/>
    <col min="3338" max="3585" width="9.109375" style="3"/>
    <col min="3586" max="3586" width="17.33203125" style="3" customWidth="1"/>
    <col min="3587" max="3587" width="5.109375" style="3" customWidth="1"/>
    <col min="3588" max="3588" width="13.109375" style="3" customWidth="1"/>
    <col min="3589" max="3589" width="8" style="3" customWidth="1"/>
    <col min="3590" max="3590" width="17.33203125" style="3" customWidth="1"/>
    <col min="3591" max="3591" width="6.88671875" style="3" customWidth="1"/>
    <col min="3592" max="3592" width="14.44140625" style="3" customWidth="1"/>
    <col min="3593" max="3593" width="3.6640625" style="3" customWidth="1"/>
    <col min="3594" max="3841" width="9.109375" style="3"/>
    <col min="3842" max="3842" width="17.33203125" style="3" customWidth="1"/>
    <col min="3843" max="3843" width="5.109375" style="3" customWidth="1"/>
    <col min="3844" max="3844" width="13.109375" style="3" customWidth="1"/>
    <col min="3845" max="3845" width="8" style="3" customWidth="1"/>
    <col min="3846" max="3846" width="17.33203125" style="3" customWidth="1"/>
    <col min="3847" max="3847" width="6.88671875" style="3" customWidth="1"/>
    <col min="3848" max="3848" width="14.44140625" style="3" customWidth="1"/>
    <col min="3849" max="3849" width="3.6640625" style="3" customWidth="1"/>
    <col min="3850" max="4097" width="9.109375" style="3"/>
    <col min="4098" max="4098" width="17.33203125" style="3" customWidth="1"/>
    <col min="4099" max="4099" width="5.109375" style="3" customWidth="1"/>
    <col min="4100" max="4100" width="13.109375" style="3" customWidth="1"/>
    <col min="4101" max="4101" width="8" style="3" customWidth="1"/>
    <col min="4102" max="4102" width="17.33203125" style="3" customWidth="1"/>
    <col min="4103" max="4103" width="6.88671875" style="3" customWidth="1"/>
    <col min="4104" max="4104" width="14.44140625" style="3" customWidth="1"/>
    <col min="4105" max="4105" width="3.6640625" style="3" customWidth="1"/>
    <col min="4106" max="4353" width="9.109375" style="3"/>
    <col min="4354" max="4354" width="17.33203125" style="3" customWidth="1"/>
    <col min="4355" max="4355" width="5.109375" style="3" customWidth="1"/>
    <col min="4356" max="4356" width="13.109375" style="3" customWidth="1"/>
    <col min="4357" max="4357" width="8" style="3" customWidth="1"/>
    <col min="4358" max="4358" width="17.33203125" style="3" customWidth="1"/>
    <col min="4359" max="4359" width="6.88671875" style="3" customWidth="1"/>
    <col min="4360" max="4360" width="14.44140625" style="3" customWidth="1"/>
    <col min="4361" max="4361" width="3.6640625" style="3" customWidth="1"/>
    <col min="4362" max="4609" width="9.109375" style="3"/>
    <col min="4610" max="4610" width="17.33203125" style="3" customWidth="1"/>
    <col min="4611" max="4611" width="5.109375" style="3" customWidth="1"/>
    <col min="4612" max="4612" width="13.109375" style="3" customWidth="1"/>
    <col min="4613" max="4613" width="8" style="3" customWidth="1"/>
    <col min="4614" max="4614" width="17.33203125" style="3" customWidth="1"/>
    <col min="4615" max="4615" width="6.88671875" style="3" customWidth="1"/>
    <col min="4616" max="4616" width="14.44140625" style="3" customWidth="1"/>
    <col min="4617" max="4617" width="3.6640625" style="3" customWidth="1"/>
    <col min="4618" max="4865" width="9.109375" style="3"/>
    <col min="4866" max="4866" width="17.33203125" style="3" customWidth="1"/>
    <col min="4867" max="4867" width="5.109375" style="3" customWidth="1"/>
    <col min="4868" max="4868" width="13.109375" style="3" customWidth="1"/>
    <col min="4869" max="4869" width="8" style="3" customWidth="1"/>
    <col min="4870" max="4870" width="17.33203125" style="3" customWidth="1"/>
    <col min="4871" max="4871" width="6.88671875" style="3" customWidth="1"/>
    <col min="4872" max="4872" width="14.44140625" style="3" customWidth="1"/>
    <col min="4873" max="4873" width="3.6640625" style="3" customWidth="1"/>
    <col min="4874" max="5121" width="9.109375" style="3"/>
    <col min="5122" max="5122" width="17.33203125" style="3" customWidth="1"/>
    <col min="5123" max="5123" width="5.109375" style="3" customWidth="1"/>
    <col min="5124" max="5124" width="13.109375" style="3" customWidth="1"/>
    <col min="5125" max="5125" width="8" style="3" customWidth="1"/>
    <col min="5126" max="5126" width="17.33203125" style="3" customWidth="1"/>
    <col min="5127" max="5127" width="6.88671875" style="3" customWidth="1"/>
    <col min="5128" max="5128" width="14.44140625" style="3" customWidth="1"/>
    <col min="5129" max="5129" width="3.6640625" style="3" customWidth="1"/>
    <col min="5130" max="5377" width="9.109375" style="3"/>
    <col min="5378" max="5378" width="17.33203125" style="3" customWidth="1"/>
    <col min="5379" max="5379" width="5.109375" style="3" customWidth="1"/>
    <col min="5380" max="5380" width="13.109375" style="3" customWidth="1"/>
    <col min="5381" max="5381" width="8" style="3" customWidth="1"/>
    <col min="5382" max="5382" width="17.33203125" style="3" customWidth="1"/>
    <col min="5383" max="5383" width="6.88671875" style="3" customWidth="1"/>
    <col min="5384" max="5384" width="14.44140625" style="3" customWidth="1"/>
    <col min="5385" max="5385" width="3.6640625" style="3" customWidth="1"/>
    <col min="5386" max="5633" width="9.109375" style="3"/>
    <col min="5634" max="5634" width="17.33203125" style="3" customWidth="1"/>
    <col min="5635" max="5635" width="5.109375" style="3" customWidth="1"/>
    <col min="5636" max="5636" width="13.109375" style="3" customWidth="1"/>
    <col min="5637" max="5637" width="8" style="3" customWidth="1"/>
    <col min="5638" max="5638" width="17.33203125" style="3" customWidth="1"/>
    <col min="5639" max="5639" width="6.88671875" style="3" customWidth="1"/>
    <col min="5640" max="5640" width="14.44140625" style="3" customWidth="1"/>
    <col min="5641" max="5641" width="3.6640625" style="3" customWidth="1"/>
    <col min="5642" max="5889" width="9.109375" style="3"/>
    <col min="5890" max="5890" width="17.33203125" style="3" customWidth="1"/>
    <col min="5891" max="5891" width="5.109375" style="3" customWidth="1"/>
    <col min="5892" max="5892" width="13.109375" style="3" customWidth="1"/>
    <col min="5893" max="5893" width="8" style="3" customWidth="1"/>
    <col min="5894" max="5894" width="17.33203125" style="3" customWidth="1"/>
    <col min="5895" max="5895" width="6.88671875" style="3" customWidth="1"/>
    <col min="5896" max="5896" width="14.44140625" style="3" customWidth="1"/>
    <col min="5897" max="5897" width="3.6640625" style="3" customWidth="1"/>
    <col min="5898" max="6145" width="9.109375" style="3"/>
    <col min="6146" max="6146" width="17.33203125" style="3" customWidth="1"/>
    <col min="6147" max="6147" width="5.109375" style="3" customWidth="1"/>
    <col min="6148" max="6148" width="13.109375" style="3" customWidth="1"/>
    <col min="6149" max="6149" width="8" style="3" customWidth="1"/>
    <col min="6150" max="6150" width="17.33203125" style="3" customWidth="1"/>
    <col min="6151" max="6151" width="6.88671875" style="3" customWidth="1"/>
    <col min="6152" max="6152" width="14.44140625" style="3" customWidth="1"/>
    <col min="6153" max="6153" width="3.6640625" style="3" customWidth="1"/>
    <col min="6154" max="6401" width="9.109375" style="3"/>
    <col min="6402" max="6402" width="17.33203125" style="3" customWidth="1"/>
    <col min="6403" max="6403" width="5.109375" style="3" customWidth="1"/>
    <col min="6404" max="6404" width="13.109375" style="3" customWidth="1"/>
    <col min="6405" max="6405" width="8" style="3" customWidth="1"/>
    <col min="6406" max="6406" width="17.33203125" style="3" customWidth="1"/>
    <col min="6407" max="6407" width="6.88671875" style="3" customWidth="1"/>
    <col min="6408" max="6408" width="14.44140625" style="3" customWidth="1"/>
    <col min="6409" max="6409" width="3.6640625" style="3" customWidth="1"/>
    <col min="6410" max="6657" width="9.109375" style="3"/>
    <col min="6658" max="6658" width="17.33203125" style="3" customWidth="1"/>
    <col min="6659" max="6659" width="5.109375" style="3" customWidth="1"/>
    <col min="6660" max="6660" width="13.109375" style="3" customWidth="1"/>
    <col min="6661" max="6661" width="8" style="3" customWidth="1"/>
    <col min="6662" max="6662" width="17.33203125" style="3" customWidth="1"/>
    <col min="6663" max="6663" width="6.88671875" style="3" customWidth="1"/>
    <col min="6664" max="6664" width="14.44140625" style="3" customWidth="1"/>
    <col min="6665" max="6665" width="3.6640625" style="3" customWidth="1"/>
    <col min="6666" max="6913" width="9.109375" style="3"/>
    <col min="6914" max="6914" width="17.33203125" style="3" customWidth="1"/>
    <col min="6915" max="6915" width="5.109375" style="3" customWidth="1"/>
    <col min="6916" max="6916" width="13.109375" style="3" customWidth="1"/>
    <col min="6917" max="6917" width="8" style="3" customWidth="1"/>
    <col min="6918" max="6918" width="17.33203125" style="3" customWidth="1"/>
    <col min="6919" max="6919" width="6.88671875" style="3" customWidth="1"/>
    <col min="6920" max="6920" width="14.44140625" style="3" customWidth="1"/>
    <col min="6921" max="6921" width="3.6640625" style="3" customWidth="1"/>
    <col min="6922" max="7169" width="9.109375" style="3"/>
    <col min="7170" max="7170" width="17.33203125" style="3" customWidth="1"/>
    <col min="7171" max="7171" width="5.109375" style="3" customWidth="1"/>
    <col min="7172" max="7172" width="13.109375" style="3" customWidth="1"/>
    <col min="7173" max="7173" width="8" style="3" customWidth="1"/>
    <col min="7174" max="7174" width="17.33203125" style="3" customWidth="1"/>
    <col min="7175" max="7175" width="6.88671875" style="3" customWidth="1"/>
    <col min="7176" max="7176" width="14.44140625" style="3" customWidth="1"/>
    <col min="7177" max="7177" width="3.6640625" style="3" customWidth="1"/>
    <col min="7178" max="7425" width="9.109375" style="3"/>
    <col min="7426" max="7426" width="17.33203125" style="3" customWidth="1"/>
    <col min="7427" max="7427" width="5.109375" style="3" customWidth="1"/>
    <col min="7428" max="7428" width="13.109375" style="3" customWidth="1"/>
    <col min="7429" max="7429" width="8" style="3" customWidth="1"/>
    <col min="7430" max="7430" width="17.33203125" style="3" customWidth="1"/>
    <col min="7431" max="7431" width="6.88671875" style="3" customWidth="1"/>
    <col min="7432" max="7432" width="14.44140625" style="3" customWidth="1"/>
    <col min="7433" max="7433" width="3.6640625" style="3" customWidth="1"/>
    <col min="7434" max="7681" width="9.109375" style="3"/>
    <col min="7682" max="7682" width="17.33203125" style="3" customWidth="1"/>
    <col min="7683" max="7683" width="5.109375" style="3" customWidth="1"/>
    <col min="7684" max="7684" width="13.109375" style="3" customWidth="1"/>
    <col min="7685" max="7685" width="8" style="3" customWidth="1"/>
    <col min="7686" max="7686" width="17.33203125" style="3" customWidth="1"/>
    <col min="7687" max="7687" width="6.88671875" style="3" customWidth="1"/>
    <col min="7688" max="7688" width="14.44140625" style="3" customWidth="1"/>
    <col min="7689" max="7689" width="3.6640625" style="3" customWidth="1"/>
    <col min="7690" max="7937" width="9.109375" style="3"/>
    <col min="7938" max="7938" width="17.33203125" style="3" customWidth="1"/>
    <col min="7939" max="7939" width="5.109375" style="3" customWidth="1"/>
    <col min="7940" max="7940" width="13.109375" style="3" customWidth="1"/>
    <col min="7941" max="7941" width="8" style="3" customWidth="1"/>
    <col min="7942" max="7942" width="17.33203125" style="3" customWidth="1"/>
    <col min="7943" max="7943" width="6.88671875" style="3" customWidth="1"/>
    <col min="7944" max="7944" width="14.44140625" style="3" customWidth="1"/>
    <col min="7945" max="7945" width="3.6640625" style="3" customWidth="1"/>
    <col min="7946" max="8193" width="9.109375" style="3"/>
    <col min="8194" max="8194" width="17.33203125" style="3" customWidth="1"/>
    <col min="8195" max="8195" width="5.109375" style="3" customWidth="1"/>
    <col min="8196" max="8196" width="13.109375" style="3" customWidth="1"/>
    <col min="8197" max="8197" width="8" style="3" customWidth="1"/>
    <col min="8198" max="8198" width="17.33203125" style="3" customWidth="1"/>
    <col min="8199" max="8199" width="6.88671875" style="3" customWidth="1"/>
    <col min="8200" max="8200" width="14.44140625" style="3" customWidth="1"/>
    <col min="8201" max="8201" width="3.6640625" style="3" customWidth="1"/>
    <col min="8202" max="8449" width="9.109375" style="3"/>
    <col min="8450" max="8450" width="17.33203125" style="3" customWidth="1"/>
    <col min="8451" max="8451" width="5.109375" style="3" customWidth="1"/>
    <col min="8452" max="8452" width="13.109375" style="3" customWidth="1"/>
    <col min="8453" max="8453" width="8" style="3" customWidth="1"/>
    <col min="8454" max="8454" width="17.33203125" style="3" customWidth="1"/>
    <col min="8455" max="8455" width="6.88671875" style="3" customWidth="1"/>
    <col min="8456" max="8456" width="14.44140625" style="3" customWidth="1"/>
    <col min="8457" max="8457" width="3.6640625" style="3" customWidth="1"/>
    <col min="8458" max="8705" width="9.109375" style="3"/>
    <col min="8706" max="8706" width="17.33203125" style="3" customWidth="1"/>
    <col min="8707" max="8707" width="5.109375" style="3" customWidth="1"/>
    <col min="8708" max="8708" width="13.109375" style="3" customWidth="1"/>
    <col min="8709" max="8709" width="8" style="3" customWidth="1"/>
    <col min="8710" max="8710" width="17.33203125" style="3" customWidth="1"/>
    <col min="8711" max="8711" width="6.88671875" style="3" customWidth="1"/>
    <col min="8712" max="8712" width="14.44140625" style="3" customWidth="1"/>
    <col min="8713" max="8713" width="3.6640625" style="3" customWidth="1"/>
    <col min="8714" max="8961" width="9.109375" style="3"/>
    <col min="8962" max="8962" width="17.33203125" style="3" customWidth="1"/>
    <col min="8963" max="8963" width="5.109375" style="3" customWidth="1"/>
    <col min="8964" max="8964" width="13.109375" style="3" customWidth="1"/>
    <col min="8965" max="8965" width="8" style="3" customWidth="1"/>
    <col min="8966" max="8966" width="17.33203125" style="3" customWidth="1"/>
    <col min="8967" max="8967" width="6.88671875" style="3" customWidth="1"/>
    <col min="8968" max="8968" width="14.44140625" style="3" customWidth="1"/>
    <col min="8969" max="8969" width="3.6640625" style="3" customWidth="1"/>
    <col min="8970" max="9217" width="9.109375" style="3"/>
    <col min="9218" max="9218" width="17.33203125" style="3" customWidth="1"/>
    <col min="9219" max="9219" width="5.109375" style="3" customWidth="1"/>
    <col min="9220" max="9220" width="13.109375" style="3" customWidth="1"/>
    <col min="9221" max="9221" width="8" style="3" customWidth="1"/>
    <col min="9222" max="9222" width="17.33203125" style="3" customWidth="1"/>
    <col min="9223" max="9223" width="6.88671875" style="3" customWidth="1"/>
    <col min="9224" max="9224" width="14.44140625" style="3" customWidth="1"/>
    <col min="9225" max="9225" width="3.6640625" style="3" customWidth="1"/>
    <col min="9226" max="9473" width="9.109375" style="3"/>
    <col min="9474" max="9474" width="17.33203125" style="3" customWidth="1"/>
    <col min="9475" max="9475" width="5.109375" style="3" customWidth="1"/>
    <col min="9476" max="9476" width="13.109375" style="3" customWidth="1"/>
    <col min="9477" max="9477" width="8" style="3" customWidth="1"/>
    <col min="9478" max="9478" width="17.33203125" style="3" customWidth="1"/>
    <col min="9479" max="9479" width="6.88671875" style="3" customWidth="1"/>
    <col min="9480" max="9480" width="14.44140625" style="3" customWidth="1"/>
    <col min="9481" max="9481" width="3.6640625" style="3" customWidth="1"/>
    <col min="9482" max="9729" width="9.109375" style="3"/>
    <col min="9730" max="9730" width="17.33203125" style="3" customWidth="1"/>
    <col min="9731" max="9731" width="5.109375" style="3" customWidth="1"/>
    <col min="9732" max="9732" width="13.109375" style="3" customWidth="1"/>
    <col min="9733" max="9733" width="8" style="3" customWidth="1"/>
    <col min="9734" max="9734" width="17.33203125" style="3" customWidth="1"/>
    <col min="9735" max="9735" width="6.88671875" style="3" customWidth="1"/>
    <col min="9736" max="9736" width="14.44140625" style="3" customWidth="1"/>
    <col min="9737" max="9737" width="3.6640625" style="3" customWidth="1"/>
    <col min="9738" max="9985" width="9.109375" style="3"/>
    <col min="9986" max="9986" width="17.33203125" style="3" customWidth="1"/>
    <col min="9987" max="9987" width="5.109375" style="3" customWidth="1"/>
    <col min="9988" max="9988" width="13.109375" style="3" customWidth="1"/>
    <col min="9989" max="9989" width="8" style="3" customWidth="1"/>
    <col min="9990" max="9990" width="17.33203125" style="3" customWidth="1"/>
    <col min="9991" max="9991" width="6.88671875" style="3" customWidth="1"/>
    <col min="9992" max="9992" width="14.44140625" style="3" customWidth="1"/>
    <col min="9993" max="9993" width="3.6640625" style="3" customWidth="1"/>
    <col min="9994" max="10241" width="9.109375" style="3"/>
    <col min="10242" max="10242" width="17.33203125" style="3" customWidth="1"/>
    <col min="10243" max="10243" width="5.109375" style="3" customWidth="1"/>
    <col min="10244" max="10244" width="13.109375" style="3" customWidth="1"/>
    <col min="10245" max="10245" width="8" style="3" customWidth="1"/>
    <col min="10246" max="10246" width="17.33203125" style="3" customWidth="1"/>
    <col min="10247" max="10247" width="6.88671875" style="3" customWidth="1"/>
    <col min="10248" max="10248" width="14.44140625" style="3" customWidth="1"/>
    <col min="10249" max="10249" width="3.6640625" style="3" customWidth="1"/>
    <col min="10250" max="10497" width="9.109375" style="3"/>
    <col min="10498" max="10498" width="17.33203125" style="3" customWidth="1"/>
    <col min="10499" max="10499" width="5.109375" style="3" customWidth="1"/>
    <col min="10500" max="10500" width="13.109375" style="3" customWidth="1"/>
    <col min="10501" max="10501" width="8" style="3" customWidth="1"/>
    <col min="10502" max="10502" width="17.33203125" style="3" customWidth="1"/>
    <col min="10503" max="10503" width="6.88671875" style="3" customWidth="1"/>
    <col min="10504" max="10504" width="14.44140625" style="3" customWidth="1"/>
    <col min="10505" max="10505" width="3.6640625" style="3" customWidth="1"/>
    <col min="10506" max="10753" width="9.109375" style="3"/>
    <col min="10754" max="10754" width="17.33203125" style="3" customWidth="1"/>
    <col min="10755" max="10755" width="5.109375" style="3" customWidth="1"/>
    <col min="10756" max="10756" width="13.109375" style="3" customWidth="1"/>
    <col min="10757" max="10757" width="8" style="3" customWidth="1"/>
    <col min="10758" max="10758" width="17.33203125" style="3" customWidth="1"/>
    <col min="10759" max="10759" width="6.88671875" style="3" customWidth="1"/>
    <col min="10760" max="10760" width="14.44140625" style="3" customWidth="1"/>
    <col min="10761" max="10761" width="3.6640625" style="3" customWidth="1"/>
    <col min="10762" max="11009" width="9.109375" style="3"/>
    <col min="11010" max="11010" width="17.33203125" style="3" customWidth="1"/>
    <col min="11011" max="11011" width="5.109375" style="3" customWidth="1"/>
    <col min="11012" max="11012" width="13.109375" style="3" customWidth="1"/>
    <col min="11013" max="11013" width="8" style="3" customWidth="1"/>
    <col min="11014" max="11014" width="17.33203125" style="3" customWidth="1"/>
    <col min="11015" max="11015" width="6.88671875" style="3" customWidth="1"/>
    <col min="11016" max="11016" width="14.44140625" style="3" customWidth="1"/>
    <col min="11017" max="11017" width="3.6640625" style="3" customWidth="1"/>
    <col min="11018" max="11265" width="9.109375" style="3"/>
    <col min="11266" max="11266" width="17.33203125" style="3" customWidth="1"/>
    <col min="11267" max="11267" width="5.109375" style="3" customWidth="1"/>
    <col min="11268" max="11268" width="13.109375" style="3" customWidth="1"/>
    <col min="11269" max="11269" width="8" style="3" customWidth="1"/>
    <col min="11270" max="11270" width="17.33203125" style="3" customWidth="1"/>
    <col min="11271" max="11271" width="6.88671875" style="3" customWidth="1"/>
    <col min="11272" max="11272" width="14.44140625" style="3" customWidth="1"/>
    <col min="11273" max="11273" width="3.6640625" style="3" customWidth="1"/>
    <col min="11274" max="11521" width="9.109375" style="3"/>
    <col min="11522" max="11522" width="17.33203125" style="3" customWidth="1"/>
    <col min="11523" max="11523" width="5.109375" style="3" customWidth="1"/>
    <col min="11524" max="11524" width="13.109375" style="3" customWidth="1"/>
    <col min="11525" max="11525" width="8" style="3" customWidth="1"/>
    <col min="11526" max="11526" width="17.33203125" style="3" customWidth="1"/>
    <col min="11527" max="11527" width="6.88671875" style="3" customWidth="1"/>
    <col min="11528" max="11528" width="14.44140625" style="3" customWidth="1"/>
    <col min="11529" max="11529" width="3.6640625" style="3" customWidth="1"/>
    <col min="11530" max="11777" width="9.109375" style="3"/>
    <col min="11778" max="11778" width="17.33203125" style="3" customWidth="1"/>
    <col min="11779" max="11779" width="5.109375" style="3" customWidth="1"/>
    <col min="11780" max="11780" width="13.109375" style="3" customWidth="1"/>
    <col min="11781" max="11781" width="8" style="3" customWidth="1"/>
    <col min="11782" max="11782" width="17.33203125" style="3" customWidth="1"/>
    <col min="11783" max="11783" width="6.88671875" style="3" customWidth="1"/>
    <col min="11784" max="11784" width="14.44140625" style="3" customWidth="1"/>
    <col min="11785" max="11785" width="3.6640625" style="3" customWidth="1"/>
    <col min="11786" max="12033" width="9.109375" style="3"/>
    <col min="12034" max="12034" width="17.33203125" style="3" customWidth="1"/>
    <col min="12035" max="12035" width="5.109375" style="3" customWidth="1"/>
    <col min="12036" max="12036" width="13.109375" style="3" customWidth="1"/>
    <col min="12037" max="12037" width="8" style="3" customWidth="1"/>
    <col min="12038" max="12038" width="17.33203125" style="3" customWidth="1"/>
    <col min="12039" max="12039" width="6.88671875" style="3" customWidth="1"/>
    <col min="12040" max="12040" width="14.44140625" style="3" customWidth="1"/>
    <col min="12041" max="12041" width="3.6640625" style="3" customWidth="1"/>
    <col min="12042" max="12289" width="9.109375" style="3"/>
    <col min="12290" max="12290" width="17.33203125" style="3" customWidth="1"/>
    <col min="12291" max="12291" width="5.109375" style="3" customWidth="1"/>
    <col min="12292" max="12292" width="13.109375" style="3" customWidth="1"/>
    <col min="12293" max="12293" width="8" style="3" customWidth="1"/>
    <col min="12294" max="12294" width="17.33203125" style="3" customWidth="1"/>
    <col min="12295" max="12295" width="6.88671875" style="3" customWidth="1"/>
    <col min="12296" max="12296" width="14.44140625" style="3" customWidth="1"/>
    <col min="12297" max="12297" width="3.6640625" style="3" customWidth="1"/>
    <col min="12298" max="12545" width="9.109375" style="3"/>
    <col min="12546" max="12546" width="17.33203125" style="3" customWidth="1"/>
    <col min="12547" max="12547" width="5.109375" style="3" customWidth="1"/>
    <col min="12548" max="12548" width="13.109375" style="3" customWidth="1"/>
    <col min="12549" max="12549" width="8" style="3" customWidth="1"/>
    <col min="12550" max="12550" width="17.33203125" style="3" customWidth="1"/>
    <col min="12551" max="12551" width="6.88671875" style="3" customWidth="1"/>
    <col min="12552" max="12552" width="14.44140625" style="3" customWidth="1"/>
    <col min="12553" max="12553" width="3.6640625" style="3" customWidth="1"/>
    <col min="12554" max="12801" width="9.109375" style="3"/>
    <col min="12802" max="12802" width="17.33203125" style="3" customWidth="1"/>
    <col min="12803" max="12803" width="5.109375" style="3" customWidth="1"/>
    <col min="12804" max="12804" width="13.109375" style="3" customWidth="1"/>
    <col min="12805" max="12805" width="8" style="3" customWidth="1"/>
    <col min="12806" max="12806" width="17.33203125" style="3" customWidth="1"/>
    <col min="12807" max="12807" width="6.88671875" style="3" customWidth="1"/>
    <col min="12808" max="12808" width="14.44140625" style="3" customWidth="1"/>
    <col min="12809" max="12809" width="3.6640625" style="3" customWidth="1"/>
    <col min="12810" max="13057" width="9.109375" style="3"/>
    <col min="13058" max="13058" width="17.33203125" style="3" customWidth="1"/>
    <col min="13059" max="13059" width="5.109375" style="3" customWidth="1"/>
    <col min="13060" max="13060" width="13.109375" style="3" customWidth="1"/>
    <col min="13061" max="13061" width="8" style="3" customWidth="1"/>
    <col min="13062" max="13062" width="17.33203125" style="3" customWidth="1"/>
    <col min="13063" max="13063" width="6.88671875" style="3" customWidth="1"/>
    <col min="13064" max="13064" width="14.44140625" style="3" customWidth="1"/>
    <col min="13065" max="13065" width="3.6640625" style="3" customWidth="1"/>
    <col min="13066" max="13313" width="9.109375" style="3"/>
    <col min="13314" max="13314" width="17.33203125" style="3" customWidth="1"/>
    <col min="13315" max="13315" width="5.109375" style="3" customWidth="1"/>
    <col min="13316" max="13316" width="13.109375" style="3" customWidth="1"/>
    <col min="13317" max="13317" width="8" style="3" customWidth="1"/>
    <col min="13318" max="13318" width="17.33203125" style="3" customWidth="1"/>
    <col min="13319" max="13319" width="6.88671875" style="3" customWidth="1"/>
    <col min="13320" max="13320" width="14.44140625" style="3" customWidth="1"/>
    <col min="13321" max="13321" width="3.6640625" style="3" customWidth="1"/>
    <col min="13322" max="13569" width="9.109375" style="3"/>
    <col min="13570" max="13570" width="17.33203125" style="3" customWidth="1"/>
    <col min="13571" max="13571" width="5.109375" style="3" customWidth="1"/>
    <col min="13572" max="13572" width="13.109375" style="3" customWidth="1"/>
    <col min="13573" max="13573" width="8" style="3" customWidth="1"/>
    <col min="13574" max="13574" width="17.33203125" style="3" customWidth="1"/>
    <col min="13575" max="13575" width="6.88671875" style="3" customWidth="1"/>
    <col min="13576" max="13576" width="14.44140625" style="3" customWidth="1"/>
    <col min="13577" max="13577" width="3.6640625" style="3" customWidth="1"/>
    <col min="13578" max="13825" width="9.109375" style="3"/>
    <col min="13826" max="13826" width="17.33203125" style="3" customWidth="1"/>
    <col min="13827" max="13827" width="5.109375" style="3" customWidth="1"/>
    <col min="13828" max="13828" width="13.109375" style="3" customWidth="1"/>
    <col min="13829" max="13829" width="8" style="3" customWidth="1"/>
    <col min="13830" max="13830" width="17.33203125" style="3" customWidth="1"/>
    <col min="13831" max="13831" width="6.88671875" style="3" customWidth="1"/>
    <col min="13832" max="13832" width="14.44140625" style="3" customWidth="1"/>
    <col min="13833" max="13833" width="3.6640625" style="3" customWidth="1"/>
    <col min="13834" max="14081" width="9.109375" style="3"/>
    <col min="14082" max="14082" width="17.33203125" style="3" customWidth="1"/>
    <col min="14083" max="14083" width="5.109375" style="3" customWidth="1"/>
    <col min="14084" max="14084" width="13.109375" style="3" customWidth="1"/>
    <col min="14085" max="14085" width="8" style="3" customWidth="1"/>
    <col min="14086" max="14086" width="17.33203125" style="3" customWidth="1"/>
    <col min="14087" max="14087" width="6.88671875" style="3" customWidth="1"/>
    <col min="14088" max="14088" width="14.44140625" style="3" customWidth="1"/>
    <col min="14089" max="14089" width="3.6640625" style="3" customWidth="1"/>
    <col min="14090" max="14337" width="9.109375" style="3"/>
    <col min="14338" max="14338" width="17.33203125" style="3" customWidth="1"/>
    <col min="14339" max="14339" width="5.109375" style="3" customWidth="1"/>
    <col min="14340" max="14340" width="13.109375" style="3" customWidth="1"/>
    <col min="14341" max="14341" width="8" style="3" customWidth="1"/>
    <col min="14342" max="14342" width="17.33203125" style="3" customWidth="1"/>
    <col min="14343" max="14343" width="6.88671875" style="3" customWidth="1"/>
    <col min="14344" max="14344" width="14.44140625" style="3" customWidth="1"/>
    <col min="14345" max="14345" width="3.6640625" style="3" customWidth="1"/>
    <col min="14346" max="14593" width="9.109375" style="3"/>
    <col min="14594" max="14594" width="17.33203125" style="3" customWidth="1"/>
    <col min="14595" max="14595" width="5.109375" style="3" customWidth="1"/>
    <col min="14596" max="14596" width="13.109375" style="3" customWidth="1"/>
    <col min="14597" max="14597" width="8" style="3" customWidth="1"/>
    <col min="14598" max="14598" width="17.33203125" style="3" customWidth="1"/>
    <col min="14599" max="14599" width="6.88671875" style="3" customWidth="1"/>
    <col min="14600" max="14600" width="14.44140625" style="3" customWidth="1"/>
    <col min="14601" max="14601" width="3.6640625" style="3" customWidth="1"/>
    <col min="14602" max="14849" width="9.109375" style="3"/>
    <col min="14850" max="14850" width="17.33203125" style="3" customWidth="1"/>
    <col min="14851" max="14851" width="5.109375" style="3" customWidth="1"/>
    <col min="14852" max="14852" width="13.109375" style="3" customWidth="1"/>
    <col min="14853" max="14853" width="8" style="3" customWidth="1"/>
    <col min="14854" max="14854" width="17.33203125" style="3" customWidth="1"/>
    <col min="14855" max="14855" width="6.88671875" style="3" customWidth="1"/>
    <col min="14856" max="14856" width="14.44140625" style="3" customWidth="1"/>
    <col min="14857" max="14857" width="3.6640625" style="3" customWidth="1"/>
    <col min="14858" max="15105" width="9.109375" style="3"/>
    <col min="15106" max="15106" width="17.33203125" style="3" customWidth="1"/>
    <col min="15107" max="15107" width="5.109375" style="3" customWidth="1"/>
    <col min="15108" max="15108" width="13.109375" style="3" customWidth="1"/>
    <col min="15109" max="15109" width="8" style="3" customWidth="1"/>
    <col min="15110" max="15110" width="17.33203125" style="3" customWidth="1"/>
    <col min="15111" max="15111" width="6.88671875" style="3" customWidth="1"/>
    <col min="15112" max="15112" width="14.44140625" style="3" customWidth="1"/>
    <col min="15113" max="15113" width="3.6640625" style="3" customWidth="1"/>
    <col min="15114" max="15361" width="9.109375" style="3"/>
    <col min="15362" max="15362" width="17.33203125" style="3" customWidth="1"/>
    <col min="15363" max="15363" width="5.109375" style="3" customWidth="1"/>
    <col min="15364" max="15364" width="13.109375" style="3" customWidth="1"/>
    <col min="15365" max="15365" width="8" style="3" customWidth="1"/>
    <col min="15366" max="15366" width="17.33203125" style="3" customWidth="1"/>
    <col min="15367" max="15367" width="6.88671875" style="3" customWidth="1"/>
    <col min="15368" max="15368" width="14.44140625" style="3" customWidth="1"/>
    <col min="15369" max="15369" width="3.6640625" style="3" customWidth="1"/>
    <col min="15370" max="15617" width="9.109375" style="3"/>
    <col min="15618" max="15618" width="17.33203125" style="3" customWidth="1"/>
    <col min="15619" max="15619" width="5.109375" style="3" customWidth="1"/>
    <col min="15620" max="15620" width="13.109375" style="3" customWidth="1"/>
    <col min="15621" max="15621" width="8" style="3" customWidth="1"/>
    <col min="15622" max="15622" width="17.33203125" style="3" customWidth="1"/>
    <col min="15623" max="15623" width="6.88671875" style="3" customWidth="1"/>
    <col min="15624" max="15624" width="14.44140625" style="3" customWidth="1"/>
    <col min="15625" max="15625" width="3.6640625" style="3" customWidth="1"/>
    <col min="15626" max="15873" width="9.109375" style="3"/>
    <col min="15874" max="15874" width="17.33203125" style="3" customWidth="1"/>
    <col min="15875" max="15875" width="5.109375" style="3" customWidth="1"/>
    <col min="15876" max="15876" width="13.109375" style="3" customWidth="1"/>
    <col min="15877" max="15877" width="8" style="3" customWidth="1"/>
    <col min="15878" max="15878" width="17.33203125" style="3" customWidth="1"/>
    <col min="15879" max="15879" width="6.88671875" style="3" customWidth="1"/>
    <col min="15880" max="15880" width="14.44140625" style="3" customWidth="1"/>
    <col min="15881" max="15881" width="3.6640625" style="3" customWidth="1"/>
    <col min="15882" max="16129" width="9.109375" style="3"/>
    <col min="16130" max="16130" width="17.33203125" style="3" customWidth="1"/>
    <col min="16131" max="16131" width="5.109375" style="3" customWidth="1"/>
    <col min="16132" max="16132" width="13.109375" style="3" customWidth="1"/>
    <col min="16133" max="16133" width="8" style="3" customWidth="1"/>
    <col min="16134" max="16134" width="17.33203125" style="3" customWidth="1"/>
    <col min="16135" max="16135" width="6.88671875" style="3" customWidth="1"/>
    <col min="16136" max="16136" width="14.44140625" style="3" customWidth="1"/>
    <col min="16137" max="16137" width="3.6640625" style="3" customWidth="1"/>
    <col min="16138" max="16384" width="9.109375" style="3"/>
  </cols>
  <sheetData>
    <row r="1" spans="2:8" s="17" customFormat="1" x14ac:dyDescent="0.3">
      <c r="B1" s="858" t="s">
        <v>293</v>
      </c>
      <c r="C1" s="858"/>
      <c r="D1" s="858"/>
      <c r="E1" s="858"/>
      <c r="F1" s="858"/>
      <c r="G1" s="858"/>
      <c r="H1" s="858"/>
    </row>
    <row r="2" spans="2:8" x14ac:dyDescent="0.3">
      <c r="B2" s="856" t="s">
        <v>123</v>
      </c>
      <c r="C2" s="856"/>
      <c r="D2" s="856"/>
      <c r="E2" s="856"/>
      <c r="F2" s="856"/>
      <c r="G2" s="856"/>
      <c r="H2" s="856"/>
    </row>
    <row r="3" spans="2:8" x14ac:dyDescent="0.3">
      <c r="B3" s="856"/>
      <c r="C3" s="856"/>
      <c r="D3" s="856"/>
      <c r="E3" s="856"/>
      <c r="F3" s="856"/>
      <c r="G3" s="856"/>
      <c r="H3" s="856"/>
    </row>
    <row r="5" spans="2:8" x14ac:dyDescent="0.3">
      <c r="B5" s="1" t="s">
        <v>294</v>
      </c>
      <c r="C5" s="2"/>
      <c r="D5" s="2"/>
      <c r="F5" s="1" t="s">
        <v>295</v>
      </c>
      <c r="G5" s="2"/>
      <c r="H5" s="2"/>
    </row>
    <row r="6" spans="2:8" x14ac:dyDescent="0.3">
      <c r="F6" s="4"/>
    </row>
    <row r="7" spans="2:8" x14ac:dyDescent="0.3">
      <c r="B7" s="5" t="s">
        <v>296</v>
      </c>
      <c r="C7" s="6"/>
      <c r="D7" s="6"/>
      <c r="F7" s="1" t="s">
        <v>296</v>
      </c>
      <c r="G7" s="6"/>
      <c r="H7" s="6"/>
    </row>
    <row r="8" spans="2:8" x14ac:dyDescent="0.3">
      <c r="B8" s="7" t="s">
        <v>297</v>
      </c>
      <c r="C8" s="8"/>
      <c r="D8" s="23" t="e">
        <f>#REF!</f>
        <v>#REF!</v>
      </c>
      <c r="F8" s="7" t="s">
        <v>297</v>
      </c>
      <c r="G8" s="8"/>
      <c r="H8" s="23" t="e">
        <f>#REF!</f>
        <v>#REF!</v>
      </c>
    </row>
    <row r="9" spans="2:8" x14ac:dyDescent="0.3">
      <c r="B9" s="9" t="s">
        <v>258</v>
      </c>
      <c r="D9" s="25"/>
      <c r="F9" s="9" t="s">
        <v>258</v>
      </c>
      <c r="H9" s="25"/>
    </row>
    <row r="10" spans="2:8" x14ac:dyDescent="0.3">
      <c r="B10" s="10" t="s">
        <v>298</v>
      </c>
      <c r="C10" s="11"/>
      <c r="D10" s="26"/>
      <c r="F10" s="10" t="s">
        <v>298</v>
      </c>
      <c r="G10" s="11"/>
      <c r="H10" s="26"/>
    </row>
    <row r="11" spans="2:8" x14ac:dyDescent="0.3">
      <c r="B11" s="7"/>
      <c r="C11" s="8"/>
      <c r="D11" s="12"/>
      <c r="F11" s="7"/>
      <c r="G11" s="8"/>
      <c r="H11" s="12"/>
    </row>
    <row r="12" spans="2:8" x14ac:dyDescent="0.3">
      <c r="B12" s="13" t="s">
        <v>119</v>
      </c>
      <c r="C12" s="14"/>
      <c r="D12" s="24" t="e">
        <f>SUM(D8:D11)</f>
        <v>#REF!</v>
      </c>
      <c r="F12" s="13" t="s">
        <v>119</v>
      </c>
      <c r="G12" s="14"/>
      <c r="H12" s="24" t="e">
        <f>SUM(H8:H11)</f>
        <v>#REF!</v>
      </c>
    </row>
    <row r="14" spans="2:8" x14ac:dyDescent="0.3">
      <c r="B14" s="5" t="s">
        <v>299</v>
      </c>
      <c r="C14" s="6"/>
      <c r="D14" s="6"/>
      <c r="F14" s="5" t="s">
        <v>299</v>
      </c>
      <c r="G14" s="6"/>
      <c r="H14" s="6"/>
    </row>
    <row r="15" spans="2:8" x14ac:dyDescent="0.3">
      <c r="B15" s="15"/>
      <c r="C15" s="4"/>
      <c r="D15" s="22" t="e">
        <f>#REF!</f>
        <v>#REF!</v>
      </c>
      <c r="F15" s="15"/>
      <c r="G15" s="4"/>
      <c r="H15" s="23" t="e">
        <f>#REF!</f>
        <v>#REF!</v>
      </c>
    </row>
    <row r="16" spans="2:8" x14ac:dyDescent="0.3">
      <c r="B16" s="10"/>
      <c r="C16" s="11"/>
      <c r="D16" s="16"/>
      <c r="F16" s="10"/>
      <c r="G16" s="11"/>
      <c r="H16" s="16"/>
    </row>
    <row r="18" spans="2:17" x14ac:dyDescent="0.3">
      <c r="B18" s="5" t="s">
        <v>300</v>
      </c>
      <c r="C18" s="6"/>
      <c r="D18" s="6"/>
      <c r="F18" s="5" t="s">
        <v>300</v>
      </c>
      <c r="G18" s="6"/>
      <c r="H18" s="6"/>
    </row>
    <row r="19" spans="2:17" x14ac:dyDescent="0.3">
      <c r="B19" s="15"/>
      <c r="C19" s="4"/>
      <c r="D19" s="22" t="e">
        <f>#REF!</f>
        <v>#REF!</v>
      </c>
      <c r="F19" s="15"/>
      <c r="G19" s="4"/>
      <c r="H19" s="23" t="e">
        <f>#REF!</f>
        <v>#REF!</v>
      </c>
    </row>
    <row r="20" spans="2:17" x14ac:dyDescent="0.3">
      <c r="B20" s="10"/>
      <c r="C20" s="11"/>
      <c r="D20" s="16"/>
      <c r="F20" s="10"/>
      <c r="G20" s="11"/>
      <c r="H20" s="16"/>
    </row>
    <row r="22" spans="2:17" x14ac:dyDescent="0.3">
      <c r="B22" s="5" t="s">
        <v>301</v>
      </c>
      <c r="C22" s="6"/>
      <c r="D22" s="6"/>
      <c r="F22" s="5" t="s">
        <v>302</v>
      </c>
      <c r="G22" s="6"/>
      <c r="H22" s="6"/>
    </row>
    <row r="23" spans="2:17" x14ac:dyDescent="0.3">
      <c r="B23" s="15"/>
      <c r="C23" s="4"/>
      <c r="D23" s="23" t="e">
        <f>SUM(D12:D19)</f>
        <v>#REF!</v>
      </c>
      <c r="F23" s="7"/>
      <c r="G23" s="4"/>
      <c r="H23" s="23" t="e">
        <f>SUM(H12:H19)</f>
        <v>#REF!</v>
      </c>
    </row>
    <row r="24" spans="2:17" x14ac:dyDescent="0.3">
      <c r="B24" s="10"/>
      <c r="C24" s="11"/>
      <c r="D24" s="16"/>
      <c r="F24" s="10"/>
      <c r="G24" s="11"/>
      <c r="H24" s="16"/>
    </row>
    <row r="26" spans="2:17" x14ac:dyDescent="0.3">
      <c r="B26" s="512" t="s">
        <v>296</v>
      </c>
      <c r="C26" s="855" t="s">
        <v>120</v>
      </c>
      <c r="D26" s="855"/>
      <c r="E26" s="5"/>
      <c r="F26" s="512" t="s">
        <v>121</v>
      </c>
      <c r="G26" s="855" t="s">
        <v>303</v>
      </c>
      <c r="H26" s="855"/>
      <c r="J26" s="854" t="s">
        <v>119</v>
      </c>
      <c r="K26" s="854"/>
    </row>
    <row r="27" spans="2:17" x14ac:dyDescent="0.3">
      <c r="B27" s="18" t="s">
        <v>297</v>
      </c>
      <c r="C27" s="866" t="e">
        <f>#REF!</f>
        <v>#REF!</v>
      </c>
      <c r="D27" s="867"/>
      <c r="E27" s="18"/>
      <c r="F27" s="21" t="e">
        <f>#REF!</f>
        <v>#REF!</v>
      </c>
      <c r="G27" s="862" t="e">
        <f>H8</f>
        <v>#REF!</v>
      </c>
      <c r="H27" s="853"/>
      <c r="J27" s="857" t="e">
        <f>C27+F27+G27</f>
        <v>#REF!</v>
      </c>
      <c r="K27" s="857"/>
      <c r="L27" s="28"/>
      <c r="M27" s="28"/>
      <c r="N27" s="28"/>
      <c r="O27" s="28"/>
      <c r="P27" s="28"/>
      <c r="Q27" s="28"/>
    </row>
    <row r="28" spans="2:17" x14ac:dyDescent="0.3">
      <c r="B28" s="18" t="s">
        <v>258</v>
      </c>
      <c r="C28" s="859" t="s">
        <v>304</v>
      </c>
      <c r="D28" s="853"/>
      <c r="E28" s="18"/>
      <c r="F28" s="18" t="s">
        <v>304</v>
      </c>
      <c r="G28" s="859" t="s">
        <v>304</v>
      </c>
      <c r="H28" s="853"/>
      <c r="J28" s="859" t="s">
        <v>304</v>
      </c>
      <c r="K28" s="853"/>
    </row>
    <row r="29" spans="2:17" x14ac:dyDescent="0.3">
      <c r="B29" s="18" t="s">
        <v>298</v>
      </c>
      <c r="C29" s="859" t="s">
        <v>304</v>
      </c>
      <c r="D29" s="853"/>
      <c r="E29" s="18"/>
      <c r="F29" s="18" t="s">
        <v>304</v>
      </c>
      <c r="G29" s="859" t="s">
        <v>304</v>
      </c>
      <c r="H29" s="853"/>
      <c r="J29" s="859" t="s">
        <v>304</v>
      </c>
      <c r="K29" s="853"/>
    </row>
    <row r="30" spans="2:17" x14ac:dyDescent="0.3">
      <c r="B30" s="863"/>
      <c r="C30" s="864"/>
      <c r="D30" s="864"/>
      <c r="E30" s="864"/>
      <c r="F30" s="864"/>
      <c r="G30" s="864"/>
      <c r="H30" s="865"/>
    </row>
    <row r="31" spans="2:17" x14ac:dyDescent="0.3">
      <c r="B31" s="19" t="s">
        <v>305</v>
      </c>
      <c r="C31" s="860" t="e">
        <f>#REF!</f>
        <v>#REF!</v>
      </c>
      <c r="D31" s="861"/>
      <c r="E31" s="18"/>
      <c r="F31" s="27" t="e">
        <f>#REF!</f>
        <v>#REF!</v>
      </c>
      <c r="G31" s="860" t="e">
        <f>#REF!</f>
        <v>#REF!</v>
      </c>
      <c r="H31" s="861"/>
      <c r="J31" s="852" t="e">
        <f>SUM(C31:H31)</f>
        <v>#REF!</v>
      </c>
      <c r="K31" s="853"/>
    </row>
    <row r="32" spans="2:17" x14ac:dyDescent="0.3">
      <c r="B32" s="863"/>
      <c r="C32" s="864"/>
      <c r="D32" s="864"/>
      <c r="E32" s="864"/>
      <c r="F32" s="864"/>
      <c r="G32" s="864"/>
      <c r="H32" s="865"/>
    </row>
    <row r="33" spans="2:11" ht="28.8" x14ac:dyDescent="0.3">
      <c r="B33" s="20" t="s">
        <v>300</v>
      </c>
      <c r="C33" s="860" t="e">
        <f>#REF!</f>
        <v>#REF!</v>
      </c>
      <c r="D33" s="861"/>
      <c r="E33" s="18"/>
      <c r="F33" s="27" t="e">
        <f>#REF!</f>
        <v>#REF!</v>
      </c>
      <c r="G33" s="860" t="e">
        <f>#REF!</f>
        <v>#REF!</v>
      </c>
      <c r="H33" s="861"/>
      <c r="J33" s="852" t="e">
        <f>SUM(C33:H33)</f>
        <v>#REF!</v>
      </c>
      <c r="K33" s="853"/>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8B4B8-4C1E-4D44-B665-522AF4FC36CA}">
  <sheetPr>
    <tabColor theme="9" tint="0.59999389629810485"/>
    <pageSetUpPr fitToPage="1"/>
  </sheetPr>
  <dimension ref="B2:J27"/>
  <sheetViews>
    <sheetView showGridLines="0" zoomScaleNormal="100" workbookViewId="0">
      <selection activeCell="B1" sqref="B1"/>
    </sheetView>
  </sheetViews>
  <sheetFormatPr defaultRowHeight="14.4" x14ac:dyDescent="0.3"/>
  <cols>
    <col min="1" max="1" width="1.33203125" customWidth="1"/>
    <col min="2" max="2" width="52" customWidth="1"/>
    <col min="3" max="10" width="14.33203125" customWidth="1"/>
  </cols>
  <sheetData>
    <row r="2" spans="2:10" ht="28.5" customHeight="1" x14ac:dyDescent="0.3">
      <c r="B2" s="461" t="s">
        <v>30</v>
      </c>
      <c r="C2" s="426"/>
      <c r="D2" s="426"/>
      <c r="E2" s="426"/>
    </row>
    <row r="3" spans="2:10" ht="28.5" customHeight="1" x14ac:dyDescent="0.3">
      <c r="B3" s="510" t="s">
        <v>31</v>
      </c>
      <c r="C3" s="510"/>
      <c r="D3" s="510"/>
      <c r="E3" s="510"/>
    </row>
    <row r="5" spans="2:10" s="30" customFormat="1" ht="30.75" customHeight="1" x14ac:dyDescent="0.3">
      <c r="B5" s="31" t="s">
        <v>32</v>
      </c>
      <c r="C5" s="711"/>
      <c r="D5" s="712"/>
      <c r="E5" s="712"/>
      <c r="F5" s="712"/>
      <c r="G5" s="712"/>
      <c r="H5" s="713"/>
      <c r="I5" s="559"/>
    </row>
    <row r="6" spans="2:10" x14ac:dyDescent="0.3">
      <c r="B6" s="427"/>
    </row>
    <row r="7" spans="2:10" x14ac:dyDescent="0.3">
      <c r="B7" s="427"/>
      <c r="C7" t="s">
        <v>33</v>
      </c>
    </row>
    <row r="8" spans="2:10" x14ac:dyDescent="0.3">
      <c r="B8" s="427"/>
    </row>
    <row r="9" spans="2:10" ht="18" customHeight="1" x14ac:dyDescent="0.3">
      <c r="B9" s="427"/>
      <c r="C9" s="441"/>
      <c r="D9" s="441"/>
      <c r="E9" s="714" t="s">
        <v>34</v>
      </c>
      <c r="F9" s="715"/>
      <c r="G9" s="715"/>
      <c r="H9" s="715"/>
      <c r="I9" s="715"/>
      <c r="J9" s="716"/>
    </row>
    <row r="10" spans="2:10" ht="24.9" customHeight="1" x14ac:dyDescent="0.3">
      <c r="B10" s="428" t="s">
        <v>35</v>
      </c>
      <c r="C10" s="441" t="s">
        <v>8</v>
      </c>
      <c r="D10" s="441" t="s">
        <v>36</v>
      </c>
      <c r="E10" s="442" t="s">
        <v>37</v>
      </c>
      <c r="F10" s="486" t="s">
        <v>38</v>
      </c>
      <c r="G10" s="443" t="s">
        <v>39</v>
      </c>
      <c r="H10" s="443" t="s">
        <v>40</v>
      </c>
      <c r="I10" s="443" t="s">
        <v>41</v>
      </c>
      <c r="J10" s="444" t="s">
        <v>321</v>
      </c>
    </row>
    <row r="11" spans="2:10" ht="18" customHeight="1" x14ac:dyDescent="0.3">
      <c r="B11" s="429" t="s">
        <v>42</v>
      </c>
      <c r="C11" s="430"/>
      <c r="D11" s="430"/>
      <c r="E11" s="717"/>
      <c r="F11" s="718"/>
      <c r="G11" s="718"/>
      <c r="H11" s="718"/>
      <c r="I11" s="718"/>
      <c r="J11" s="719"/>
    </row>
    <row r="12" spans="2:10" ht="18" customHeight="1" x14ac:dyDescent="0.3">
      <c r="B12" s="431" t="s">
        <v>43</v>
      </c>
      <c r="C12" s="432"/>
      <c r="D12" s="432"/>
      <c r="E12" s="723"/>
      <c r="F12" s="724"/>
      <c r="G12" s="724"/>
      <c r="H12" s="724"/>
      <c r="I12" s="724"/>
      <c r="J12" s="725"/>
    </row>
    <row r="13" spans="2:10" ht="18" customHeight="1" x14ac:dyDescent="0.3">
      <c r="B13" s="433" t="s">
        <v>44</v>
      </c>
      <c r="C13" s="589">
        <v>0</v>
      </c>
      <c r="D13" s="589">
        <v>0</v>
      </c>
      <c r="E13" s="589">
        <v>0</v>
      </c>
      <c r="F13" s="589">
        <v>0</v>
      </c>
      <c r="G13" s="589">
        <v>0</v>
      </c>
      <c r="H13" s="589">
        <v>0</v>
      </c>
      <c r="I13" s="589">
        <v>0</v>
      </c>
      <c r="J13" s="589">
        <v>0</v>
      </c>
    </row>
    <row r="14" spans="2:10" ht="18" customHeight="1" x14ac:dyDescent="0.3">
      <c r="B14" s="427"/>
    </row>
    <row r="15" spans="2:10" ht="18" customHeight="1" x14ac:dyDescent="0.3">
      <c r="B15" s="434" t="s">
        <v>45</v>
      </c>
    </row>
    <row r="16" spans="2:10" ht="18" customHeight="1" x14ac:dyDescent="0.3">
      <c r="B16" s="431" t="s">
        <v>46</v>
      </c>
      <c r="C16" s="430"/>
    </row>
    <row r="17" spans="2:10" ht="18" customHeight="1" x14ac:dyDescent="0.3">
      <c r="B17" s="431" t="s">
        <v>47</v>
      </c>
      <c r="C17" s="432"/>
    </row>
    <row r="18" spans="2:10" ht="18" customHeight="1" x14ac:dyDescent="0.3">
      <c r="B18" s="431" t="s">
        <v>48</v>
      </c>
      <c r="C18" s="432"/>
    </row>
    <row r="19" spans="2:10" ht="18" customHeight="1" x14ac:dyDescent="0.3">
      <c r="B19" s="435"/>
    </row>
    <row r="20" spans="2:10" s="30" customFormat="1" ht="18" customHeight="1" x14ac:dyDescent="0.3">
      <c r="B20" s="436" t="s">
        <v>49</v>
      </c>
    </row>
    <row r="21" spans="2:10" ht="18" customHeight="1" x14ac:dyDescent="0.3">
      <c r="B21" s="437" t="s">
        <v>50</v>
      </c>
      <c r="C21" s="438">
        <f>'Capital Claim'!J56</f>
        <v>0</v>
      </c>
      <c r="D21" s="438">
        <f>'Training Claim'!BH270</f>
        <v>0</v>
      </c>
      <c r="E21" s="438">
        <f>'Implementation Claim'!I57+'Implementation Claim'!J57</f>
        <v>0</v>
      </c>
      <c r="F21" s="438">
        <f>'Implementation Claim'!I58+'Implementation Claim'!J58</f>
        <v>0</v>
      </c>
      <c r="G21" s="438">
        <f>'Implementation Claim'!G114</f>
        <v>0</v>
      </c>
      <c r="H21" s="438">
        <f>'Implementation Claim'!I172+'Implementation Claim'!L172</f>
        <v>0</v>
      </c>
      <c r="I21" s="438">
        <f>'Implementation Claim'!K231</f>
        <v>0</v>
      </c>
      <c r="J21" s="438">
        <f>'Implementation Claim'!H269</f>
        <v>0</v>
      </c>
    </row>
    <row r="22" spans="2:10" ht="18" customHeight="1" x14ac:dyDescent="0.3">
      <c r="B22" s="431"/>
      <c r="C22" s="439"/>
      <c r="D22" s="439"/>
      <c r="E22" s="439"/>
      <c r="F22" s="439"/>
      <c r="G22" s="439"/>
      <c r="H22" s="439"/>
      <c r="I22" s="439"/>
      <c r="J22" s="3"/>
    </row>
    <row r="23" spans="2:10" ht="18" customHeight="1" x14ac:dyDescent="0.3">
      <c r="B23" s="436" t="s">
        <v>51</v>
      </c>
      <c r="C23" s="500">
        <v>0</v>
      </c>
      <c r="D23" s="500">
        <v>0</v>
      </c>
      <c r="E23" s="720">
        <v>0</v>
      </c>
      <c r="F23" s="721"/>
      <c r="G23" s="721"/>
      <c r="H23" s="721"/>
      <c r="I23" s="721"/>
      <c r="J23" s="722"/>
    </row>
    <row r="24" spans="2:10" ht="18" customHeight="1" x14ac:dyDescent="0.3">
      <c r="B24" s="431" t="s">
        <v>52</v>
      </c>
      <c r="C24" s="459">
        <f t="shared" ref="C24:E24" si="0">C21*C23</f>
        <v>0</v>
      </c>
      <c r="D24" s="440">
        <f t="shared" si="0"/>
        <v>0</v>
      </c>
      <c r="E24" s="440">
        <f t="shared" si="0"/>
        <v>0</v>
      </c>
      <c r="F24" s="440">
        <f>F21*E23</f>
        <v>0</v>
      </c>
      <c r="G24" s="440">
        <f>G21*E23</f>
        <v>0</v>
      </c>
      <c r="H24" s="440">
        <f>H21*E23</f>
        <v>0</v>
      </c>
      <c r="I24" s="440">
        <f>I21*E23</f>
        <v>0</v>
      </c>
      <c r="J24" s="440">
        <f>J21*E23</f>
        <v>0</v>
      </c>
    </row>
    <row r="25" spans="2:10" ht="18" customHeight="1" x14ac:dyDescent="0.3">
      <c r="C25" s="425"/>
      <c r="D25" s="425"/>
      <c r="E25" s="425"/>
      <c r="F25" s="425"/>
    </row>
    <row r="26" spans="2:10" ht="18" customHeight="1" x14ac:dyDescent="0.3">
      <c r="B26" s="458" t="s">
        <v>53</v>
      </c>
      <c r="C26" s="460">
        <f>SUM(C24:J24)</f>
        <v>0</v>
      </c>
    </row>
    <row r="27" spans="2:10" ht="18" customHeight="1" x14ac:dyDescent="0.3"/>
  </sheetData>
  <mergeCells count="5">
    <mergeCell ref="C5:H5"/>
    <mergeCell ref="E9:J9"/>
    <mergeCell ref="E11:J11"/>
    <mergeCell ref="E23:J23"/>
    <mergeCell ref="E12:J12"/>
  </mergeCells>
  <pageMargins left="0.23622047244094491" right="0.23622047244094491" top="0.59055118110236227" bottom="0.59055118110236227"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9107-FA1A-43C6-BF68-DF7373F960C9}">
  <sheetPr>
    <tabColor theme="5" tint="0.59999389629810485"/>
  </sheetPr>
  <dimension ref="A1:I50"/>
  <sheetViews>
    <sheetView showGridLines="0" zoomScaleNormal="100" workbookViewId="0"/>
  </sheetViews>
  <sheetFormatPr defaultRowHeight="14.4" x14ac:dyDescent="0.3"/>
  <cols>
    <col min="1" max="1" width="2.88671875" customWidth="1"/>
    <col min="2" max="2" width="33" customWidth="1"/>
    <col min="3" max="4" width="25.6640625" customWidth="1"/>
    <col min="5" max="5" width="18.5546875" customWidth="1"/>
    <col min="9" max="9" width="61.109375" customWidth="1"/>
  </cols>
  <sheetData>
    <row r="1" spans="2:5" ht="15" customHeight="1" x14ac:dyDescent="0.3"/>
    <row r="2" spans="2:5" x14ac:dyDescent="0.3">
      <c r="B2" s="62" t="s">
        <v>54</v>
      </c>
      <c r="C2" s="61"/>
      <c r="D2" s="61"/>
      <c r="E2" s="60"/>
    </row>
    <row r="3" spans="2:5" ht="20.100000000000001" customHeight="1" x14ac:dyDescent="0.3">
      <c r="B3" s="59" t="s">
        <v>55</v>
      </c>
      <c r="C3" s="733"/>
      <c r="D3" s="734"/>
      <c r="E3" s="60"/>
    </row>
    <row r="4" spans="2:5" ht="20.100000000000001" customHeight="1" x14ac:dyDescent="0.3">
      <c r="B4" s="59" t="s">
        <v>56</v>
      </c>
      <c r="C4" s="733"/>
      <c r="D4" s="734"/>
      <c r="E4" s="60"/>
    </row>
    <row r="5" spans="2:5" ht="20.100000000000001" customHeight="1" x14ac:dyDescent="0.3">
      <c r="B5" s="59" t="s">
        <v>57</v>
      </c>
      <c r="C5" s="501"/>
      <c r="D5" s="502"/>
      <c r="E5" s="60"/>
    </row>
    <row r="6" spans="2:5" s="64" customFormat="1" ht="13.2" x14ac:dyDescent="0.25">
      <c r="B6" s="63"/>
    </row>
    <row r="7" spans="2:5" s="66" customFormat="1" ht="13.2" x14ac:dyDescent="0.25">
      <c r="B7" s="65" t="s">
        <v>58</v>
      </c>
    </row>
    <row r="8" spans="2:5" s="67" customFormat="1" x14ac:dyDescent="0.25">
      <c r="B8" s="103" t="s">
        <v>7</v>
      </c>
    </row>
    <row r="9" spans="2:5" s="66" customFormat="1" ht="13.2" x14ac:dyDescent="0.25">
      <c r="B9" s="65" t="s">
        <v>59</v>
      </c>
    </row>
    <row r="10" spans="2:5" s="64" customFormat="1" ht="13.2" x14ac:dyDescent="0.25">
      <c r="B10" s="65" t="s">
        <v>60</v>
      </c>
    </row>
    <row r="11" spans="2:5" s="64" customFormat="1" ht="13.2" x14ac:dyDescent="0.25">
      <c r="B11" s="65"/>
    </row>
    <row r="12" spans="2:5" s="64" customFormat="1" ht="69.900000000000006" customHeight="1" x14ac:dyDescent="0.25">
      <c r="B12" s="732" t="s">
        <v>316</v>
      </c>
      <c r="C12" s="732"/>
      <c r="D12" s="732"/>
      <c r="E12" s="732"/>
    </row>
    <row r="13" spans="2:5" s="64" customFormat="1" ht="45" customHeight="1" x14ac:dyDescent="0.25">
      <c r="B13" s="741" t="s">
        <v>320</v>
      </c>
      <c r="C13" s="741"/>
      <c r="D13" s="741"/>
      <c r="E13" s="741"/>
    </row>
    <row r="14" spans="2:5" s="64" customFormat="1" ht="13.2" x14ac:dyDescent="0.25">
      <c r="B14" s="65"/>
    </row>
    <row r="15" spans="2:5" s="64" customFormat="1" ht="60" customHeight="1" x14ac:dyDescent="0.25">
      <c r="B15" s="742" t="s">
        <v>317</v>
      </c>
      <c r="C15" s="742"/>
      <c r="D15" s="742"/>
      <c r="E15" s="742"/>
    </row>
    <row r="16" spans="2:5" s="64" customFormat="1" ht="13.2" x14ac:dyDescent="0.25">
      <c r="B16" s="65"/>
    </row>
    <row r="17" spans="2:5" s="64" customFormat="1" ht="12.75" customHeight="1" x14ac:dyDescent="0.25">
      <c r="B17" s="735" t="s">
        <v>61</v>
      </c>
      <c r="C17" s="737" t="s">
        <v>62</v>
      </c>
      <c r="D17" s="738"/>
      <c r="E17" s="726" t="s">
        <v>63</v>
      </c>
    </row>
    <row r="18" spans="2:5" s="64" customFormat="1" ht="13.2" x14ac:dyDescent="0.25">
      <c r="B18" s="736"/>
      <c r="C18" s="739"/>
      <c r="D18" s="740"/>
      <c r="E18" s="727"/>
    </row>
    <row r="19" spans="2:5" ht="30" customHeight="1" x14ac:dyDescent="0.3">
      <c r="B19" s="68" t="s">
        <v>64</v>
      </c>
      <c r="C19" s="728" t="s">
        <v>65</v>
      </c>
      <c r="D19" s="729"/>
      <c r="E19" s="69" t="s">
        <v>66</v>
      </c>
    </row>
    <row r="20" spans="2:5" s="64" customFormat="1" ht="80.099999999999994" customHeight="1" x14ac:dyDescent="0.25">
      <c r="B20" s="75" t="s">
        <v>67</v>
      </c>
      <c r="C20" s="743" t="s">
        <v>68</v>
      </c>
      <c r="D20" s="744"/>
      <c r="E20" s="136" t="s">
        <v>66</v>
      </c>
    </row>
    <row r="21" spans="2:5" s="64" customFormat="1" ht="50.1" customHeight="1" x14ac:dyDescent="0.25">
      <c r="B21" s="139" t="s">
        <v>69</v>
      </c>
      <c r="C21" s="745" t="s">
        <v>70</v>
      </c>
      <c r="D21" s="746"/>
      <c r="E21" s="136" t="s">
        <v>66</v>
      </c>
    </row>
    <row r="22" spans="2:5" s="64" customFormat="1" ht="24.9" customHeight="1" x14ac:dyDescent="0.25">
      <c r="B22" s="140"/>
      <c r="C22" s="71" t="s">
        <v>71</v>
      </c>
      <c r="D22" s="72"/>
      <c r="E22" s="137"/>
    </row>
    <row r="23" spans="2:5" s="64" customFormat="1" ht="24.9" customHeight="1" x14ac:dyDescent="0.25">
      <c r="B23" s="140"/>
      <c r="C23" s="71" t="s">
        <v>72</v>
      </c>
      <c r="D23" s="72"/>
      <c r="E23" s="137"/>
    </row>
    <row r="24" spans="2:5" s="64" customFormat="1" ht="24.9" customHeight="1" x14ac:dyDescent="0.25">
      <c r="B24" s="141"/>
      <c r="C24" s="73"/>
      <c r="D24" s="74"/>
      <c r="E24" s="138"/>
    </row>
    <row r="25" spans="2:5" s="64" customFormat="1" ht="105" customHeight="1" x14ac:dyDescent="0.25">
      <c r="B25" s="139" t="s">
        <v>73</v>
      </c>
      <c r="C25" s="751" t="s">
        <v>74</v>
      </c>
      <c r="D25" s="752"/>
      <c r="E25" s="144" t="s">
        <v>75</v>
      </c>
    </row>
    <row r="26" spans="2:5" s="64" customFormat="1" ht="20.100000000000001" customHeight="1" x14ac:dyDescent="0.25">
      <c r="B26" s="142"/>
      <c r="C26" s="753" t="s">
        <v>76</v>
      </c>
      <c r="D26" s="754"/>
      <c r="E26" s="145"/>
    </row>
    <row r="27" spans="2:5" s="64" customFormat="1" ht="90" customHeight="1" x14ac:dyDescent="0.25">
      <c r="B27" s="143"/>
      <c r="C27" s="755" t="s">
        <v>77</v>
      </c>
      <c r="D27" s="756"/>
      <c r="E27" s="146"/>
    </row>
    <row r="28" spans="2:5" s="64" customFormat="1" ht="50.25" customHeight="1" x14ac:dyDescent="0.25">
      <c r="B28" s="68" t="s">
        <v>29</v>
      </c>
      <c r="C28" s="730" t="s">
        <v>87</v>
      </c>
      <c r="D28" s="731"/>
      <c r="E28" s="69" t="s">
        <v>66</v>
      </c>
    </row>
    <row r="29" spans="2:5" s="64" customFormat="1" ht="13.2" x14ac:dyDescent="0.25">
      <c r="B29" s="65"/>
    </row>
    <row r="30" spans="2:5" s="64" customFormat="1" ht="12.75" customHeight="1" x14ac:dyDescent="0.25">
      <c r="B30" s="65"/>
    </row>
    <row r="31" spans="2:5" s="64" customFormat="1" ht="12.75" customHeight="1" x14ac:dyDescent="0.25">
      <c r="B31" s="735" t="s">
        <v>78</v>
      </c>
      <c r="C31" s="737" t="s">
        <v>62</v>
      </c>
      <c r="D31" s="738"/>
      <c r="E31" s="726" t="s">
        <v>63</v>
      </c>
    </row>
    <row r="32" spans="2:5" s="64" customFormat="1" ht="13.2" x14ac:dyDescent="0.25">
      <c r="B32" s="736"/>
      <c r="C32" s="739"/>
      <c r="D32" s="740"/>
      <c r="E32" s="727"/>
    </row>
    <row r="33" spans="1:9" s="64" customFormat="1" ht="55.5" customHeight="1" x14ac:dyDescent="0.25">
      <c r="B33" s="68" t="s">
        <v>79</v>
      </c>
      <c r="C33" s="730" t="s">
        <v>80</v>
      </c>
      <c r="D33" s="731"/>
      <c r="E33" s="69" t="s">
        <v>66</v>
      </c>
    </row>
    <row r="34" spans="1:9" s="64" customFormat="1" ht="69.75" customHeight="1" x14ac:dyDescent="0.25">
      <c r="B34" s="68" t="s">
        <v>81</v>
      </c>
      <c r="C34" s="747" t="s">
        <v>82</v>
      </c>
      <c r="D34" s="748"/>
      <c r="E34" s="69" t="s">
        <v>66</v>
      </c>
    </row>
    <row r="35" spans="1:9" s="64" customFormat="1" ht="129.9" customHeight="1" x14ac:dyDescent="0.25">
      <c r="B35" s="70" t="s">
        <v>83</v>
      </c>
      <c r="C35" s="749" t="s">
        <v>84</v>
      </c>
      <c r="D35" s="750"/>
      <c r="E35" s="69" t="s">
        <v>66</v>
      </c>
    </row>
    <row r="36" spans="1:9" s="118" customFormat="1" ht="84.9" customHeight="1" x14ac:dyDescent="0.3">
      <c r="B36" s="70" t="s">
        <v>85</v>
      </c>
      <c r="C36" s="728" t="s">
        <v>86</v>
      </c>
      <c r="D36" s="729"/>
      <c r="E36" s="69" t="s">
        <v>66</v>
      </c>
    </row>
    <row r="37" spans="1:9" s="64" customFormat="1" ht="13.2" x14ac:dyDescent="0.25">
      <c r="B37" s="65"/>
    </row>
    <row r="38" spans="1:9" s="64" customFormat="1" ht="12.75" customHeight="1" x14ac:dyDescent="0.25">
      <c r="B38" s="65"/>
    </row>
    <row r="39" spans="1:9" s="64" customFormat="1" ht="12.75" customHeight="1" x14ac:dyDescent="0.25">
      <c r="B39" s="735" t="s">
        <v>88</v>
      </c>
      <c r="C39" s="737" t="s">
        <v>62</v>
      </c>
      <c r="D39" s="738"/>
      <c r="E39" s="726" t="s">
        <v>63</v>
      </c>
    </row>
    <row r="40" spans="1:9" s="64" customFormat="1" ht="12.75" customHeight="1" x14ac:dyDescent="0.25">
      <c r="B40" s="736"/>
      <c r="C40" s="739"/>
      <c r="D40" s="740"/>
      <c r="E40" s="727"/>
    </row>
    <row r="41" spans="1:9" s="118" customFormat="1" ht="45" customHeight="1" x14ac:dyDescent="0.3">
      <c r="B41" s="485" t="s">
        <v>79</v>
      </c>
      <c r="C41" s="730" t="s">
        <v>89</v>
      </c>
      <c r="D41" s="731"/>
      <c r="E41" s="514" t="s">
        <v>66</v>
      </c>
    </row>
    <row r="42" spans="1:9" s="118" customFormat="1" ht="39.75" customHeight="1" x14ac:dyDescent="0.3">
      <c r="A42" s="483"/>
      <c r="B42" s="484" t="s">
        <v>90</v>
      </c>
      <c r="C42" s="730" t="s">
        <v>91</v>
      </c>
      <c r="D42" s="731"/>
      <c r="E42" s="513" t="s">
        <v>66</v>
      </c>
      <c r="F42" s="483"/>
      <c r="G42" s="483"/>
      <c r="H42" s="483"/>
      <c r="I42" s="483"/>
    </row>
    <row r="43" spans="1:9" s="118" customFormat="1" ht="219.75" customHeight="1" x14ac:dyDescent="0.3">
      <c r="A43" s="483"/>
      <c r="B43" s="590" t="s">
        <v>92</v>
      </c>
      <c r="C43" s="757" t="s">
        <v>331</v>
      </c>
      <c r="D43" s="758"/>
      <c r="E43" s="513" t="s">
        <v>66</v>
      </c>
      <c r="F43" s="483"/>
      <c r="G43" s="483"/>
      <c r="H43" s="483"/>
      <c r="I43" s="483"/>
    </row>
    <row r="44" spans="1:9" s="64" customFormat="1" ht="13.2" x14ac:dyDescent="0.25">
      <c r="B44" s="65"/>
      <c r="E44" s="515"/>
    </row>
    <row r="45" spans="1:9" s="64" customFormat="1" ht="13.2" x14ac:dyDescent="0.25">
      <c r="B45" s="65"/>
      <c r="E45" s="515"/>
    </row>
    <row r="46" spans="1:9" s="64" customFormat="1" ht="12.75" customHeight="1" x14ac:dyDescent="0.25">
      <c r="B46" s="735" t="s">
        <v>93</v>
      </c>
      <c r="C46" s="737" t="s">
        <v>62</v>
      </c>
      <c r="D46" s="738"/>
      <c r="E46" s="726" t="s">
        <v>63</v>
      </c>
    </row>
    <row r="47" spans="1:9" s="64" customFormat="1" ht="13.2" x14ac:dyDescent="0.25">
      <c r="B47" s="736"/>
      <c r="C47" s="739"/>
      <c r="D47" s="740"/>
      <c r="E47" s="727"/>
    </row>
    <row r="48" spans="1:9" s="64" customFormat="1" ht="45" customHeight="1" x14ac:dyDescent="0.25">
      <c r="B48" s="68" t="s">
        <v>79</v>
      </c>
      <c r="C48" s="728" t="s">
        <v>94</v>
      </c>
      <c r="D48" s="729"/>
      <c r="E48" s="69" t="s">
        <v>66</v>
      </c>
    </row>
    <row r="49" spans="1:9" s="118" customFormat="1" ht="39.75" customHeight="1" x14ac:dyDescent="0.3">
      <c r="A49" s="483"/>
      <c r="B49" s="484" t="s">
        <v>90</v>
      </c>
      <c r="C49" s="730" t="s">
        <v>91</v>
      </c>
      <c r="D49" s="731"/>
      <c r="E49" s="513" t="s">
        <v>66</v>
      </c>
      <c r="F49" s="483"/>
      <c r="G49" s="483"/>
      <c r="H49" s="483"/>
      <c r="I49" s="483"/>
    </row>
    <row r="50" spans="1:9" ht="210" customHeight="1" x14ac:dyDescent="0.3">
      <c r="B50" s="70" t="s">
        <v>92</v>
      </c>
      <c r="C50" s="759" t="s">
        <v>95</v>
      </c>
      <c r="D50" s="760"/>
      <c r="E50" s="69" t="s">
        <v>66</v>
      </c>
    </row>
  </sheetData>
  <mergeCells count="34">
    <mergeCell ref="B31:B32"/>
    <mergeCell ref="C43:D43"/>
    <mergeCell ref="C31:D32"/>
    <mergeCell ref="C50:D50"/>
    <mergeCell ref="B46:B47"/>
    <mergeCell ref="C46:D47"/>
    <mergeCell ref="C19:D19"/>
    <mergeCell ref="C20:D20"/>
    <mergeCell ref="C21:D21"/>
    <mergeCell ref="C36:D36"/>
    <mergeCell ref="E31:E32"/>
    <mergeCell ref="C33:D33"/>
    <mergeCell ref="C34:D34"/>
    <mergeCell ref="C35:D35"/>
    <mergeCell ref="C25:D25"/>
    <mergeCell ref="C26:D26"/>
    <mergeCell ref="C27:D27"/>
    <mergeCell ref="C28:D28"/>
    <mergeCell ref="E46:E47"/>
    <mergeCell ref="C48:D48"/>
    <mergeCell ref="C49:D49"/>
    <mergeCell ref="B12:E12"/>
    <mergeCell ref="C3:D3"/>
    <mergeCell ref="C4:D4"/>
    <mergeCell ref="B17:B18"/>
    <mergeCell ref="C17:D18"/>
    <mergeCell ref="B13:E13"/>
    <mergeCell ref="B15:E15"/>
    <mergeCell ref="E39:E40"/>
    <mergeCell ref="C41:D41"/>
    <mergeCell ref="C42:D42"/>
    <mergeCell ref="B39:B40"/>
    <mergeCell ref="C39:D40"/>
    <mergeCell ref="E17:E18"/>
  </mergeCells>
  <conditionalFormatting sqref="E33:E34">
    <cfRule type="containsText" dxfId="71" priority="97" operator="containsText" text="No">
      <formula>NOT(ISERROR(SEARCH("No",E33)))</formula>
    </cfRule>
    <cfRule type="containsText" dxfId="70" priority="98" operator="containsText" text="Yes">
      <formula>NOT(ISERROR(SEARCH("Yes",E33)))</formula>
    </cfRule>
  </conditionalFormatting>
  <conditionalFormatting sqref="E48 E50">
    <cfRule type="containsText" dxfId="69" priority="69" operator="containsText" text="No">
      <formula>NOT(ISERROR(SEARCH("No",E48)))</formula>
    </cfRule>
    <cfRule type="containsText" dxfId="68" priority="70" operator="containsText" text="Yes">
      <formula>NOT(ISERROR(SEARCH("Yes",E48)))</formula>
    </cfRule>
  </conditionalFormatting>
  <conditionalFormatting sqref="E20">
    <cfRule type="containsText" dxfId="67" priority="33" operator="containsText" text="No">
      <formula>NOT(ISERROR(SEARCH("No",E20)))</formula>
    </cfRule>
    <cfRule type="containsText" dxfId="66" priority="34" operator="containsText" text="Yes">
      <formula>NOT(ISERROR(SEARCH("Yes",E20)))</formula>
    </cfRule>
  </conditionalFormatting>
  <conditionalFormatting sqref="E21:E24">
    <cfRule type="containsText" dxfId="65" priority="31" operator="containsText" text="No">
      <formula>NOT(ISERROR(SEARCH("No",E21)))</formula>
    </cfRule>
    <cfRule type="containsText" dxfId="64" priority="32" operator="containsText" text="Yes">
      <formula>NOT(ISERROR(SEARCH("Yes",E21)))</formula>
    </cfRule>
  </conditionalFormatting>
  <conditionalFormatting sqref="E35">
    <cfRule type="containsText" dxfId="63" priority="25" operator="containsText" text="No">
      <formula>NOT(ISERROR(SEARCH("No",E35)))</formula>
    </cfRule>
    <cfRule type="containsText" dxfId="62" priority="26" operator="containsText" text="Yes">
      <formula>NOT(ISERROR(SEARCH("Yes",E35)))</formula>
    </cfRule>
  </conditionalFormatting>
  <conditionalFormatting sqref="E36">
    <cfRule type="containsText" dxfId="61" priority="23" operator="containsText" text="No">
      <formula>NOT(ISERROR(SEARCH("No",E36)))</formula>
    </cfRule>
    <cfRule type="containsText" dxfId="60" priority="24" operator="containsText" text="Yes">
      <formula>NOT(ISERROR(SEARCH("Yes",E36)))</formula>
    </cfRule>
  </conditionalFormatting>
  <conditionalFormatting sqref="E19">
    <cfRule type="containsText" dxfId="59" priority="19" operator="containsText" text="No">
      <formula>NOT(ISERROR(SEARCH("No",E19)))</formula>
    </cfRule>
    <cfRule type="containsText" dxfId="58" priority="20" operator="containsText" text="Yes">
      <formula>NOT(ISERROR(SEARCH("Yes",E19)))</formula>
    </cfRule>
  </conditionalFormatting>
  <conditionalFormatting sqref="E28">
    <cfRule type="containsText" dxfId="57" priority="1" operator="containsText" text="No">
      <formula>NOT(ISERROR(SEARCH("No",E28)))</formula>
    </cfRule>
    <cfRule type="containsText" dxfId="56" priority="2" operator="containsText" text="Yes">
      <formula>NOT(ISERROR(SEARCH("Yes",E28)))</formula>
    </cfRule>
  </conditionalFormatting>
  <dataValidations count="1">
    <dataValidation type="list" allowBlank="1" showInputMessage="1" showErrorMessage="1" sqref="E28 E50 E48 E33:E36 E19:E24" xr:uid="{ED5A8B70-CE0D-431E-B669-B56609235332}">
      <formula1>"Please confirm…,Yes,No"</formula1>
    </dataValidation>
  </dataValidations>
  <hyperlinks>
    <hyperlink ref="B8" r:id="rId1" xr:uid="{6468A1A4-56B4-44FF-98E0-15F07B5698B6}"/>
    <hyperlink ref="C26" r:id="rId2" xr:uid="{187E66F8-4B21-4C96-B3A1-7BAF58A7F8CC}"/>
  </hyperlinks>
  <pageMargins left="0.31496062992125984" right="0.31496062992125984" top="0.27559055118110237" bottom="0.27559055118110237" header="0.11811023622047245" footer="0.11811023622047245"/>
  <pageSetup paperSize="9" scale="85" orientation="portrait" r:id="rId3"/>
  <rowBreaks count="2" manualBreakCount="2">
    <brk id="30" min="1" max="5" man="1"/>
    <brk id="44" min="1" max="5"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1:T67"/>
  <sheetViews>
    <sheetView showGridLines="0" zoomScaleNormal="100" workbookViewId="0"/>
  </sheetViews>
  <sheetFormatPr defaultColWidth="9.109375" defaultRowHeight="14.4" x14ac:dyDescent="0.3"/>
  <cols>
    <col min="1" max="1" width="1.6640625" style="30" customWidth="1"/>
    <col min="2" max="2" width="6" style="30" customWidth="1"/>
    <col min="3" max="3" width="38.6640625" style="30" customWidth="1"/>
    <col min="4" max="4" width="11.33203125" style="36" customWidth="1"/>
    <col min="5" max="5" width="18" style="36" customWidth="1"/>
    <col min="6" max="6" width="18.44140625" style="36" customWidth="1"/>
    <col min="7" max="7" width="48.109375" style="30" customWidth="1"/>
    <col min="8" max="8" width="19" style="36" customWidth="1"/>
    <col min="9" max="9" width="13.44140625" style="30" customWidth="1"/>
    <col min="10" max="10" width="16.33203125" style="30" customWidth="1"/>
    <col min="11" max="13" width="2" style="30" customWidth="1"/>
    <col min="14" max="16" width="14.33203125" style="30" customWidth="1"/>
    <col min="17" max="17" width="27.5546875" style="30" customWidth="1"/>
    <col min="18" max="18" width="10" style="30" customWidth="1"/>
    <col min="19" max="19" width="17.33203125" style="30" customWidth="1"/>
    <col min="20" max="20" width="32.5546875" style="30" customWidth="1"/>
    <col min="21" max="16384" width="9.109375" style="30"/>
  </cols>
  <sheetData>
    <row r="1" spans="2:19" ht="15" customHeight="1" x14ac:dyDescent="0.3"/>
    <row r="2" spans="2:19" ht="39.9" customHeight="1" x14ac:dyDescent="0.3">
      <c r="B2" s="762" t="s">
        <v>100</v>
      </c>
      <c r="C2" s="762"/>
      <c r="D2" s="762"/>
      <c r="E2" s="762"/>
      <c r="F2" s="762"/>
      <c r="G2" s="762"/>
      <c r="H2" s="762"/>
      <c r="I2" s="762"/>
      <c r="J2" s="762"/>
    </row>
    <row r="3" spans="2:19" s="37" customFormat="1" ht="27.75" customHeight="1" x14ac:dyDescent="0.3">
      <c r="B3" s="761" t="s">
        <v>101</v>
      </c>
      <c r="C3" s="761"/>
      <c r="D3" s="761"/>
      <c r="E3" s="761"/>
      <c r="F3" s="761"/>
      <c r="G3" s="761"/>
      <c r="H3" s="761"/>
      <c r="I3" s="761"/>
      <c r="J3" s="761"/>
      <c r="L3" s="32"/>
      <c r="N3" s="57" t="s">
        <v>102</v>
      </c>
      <c r="O3" s="38"/>
      <c r="P3" s="38"/>
      <c r="Q3" s="38"/>
      <c r="R3" s="30"/>
      <c r="S3" s="39"/>
    </row>
    <row r="4" spans="2:19" s="44" customFormat="1" ht="15" customHeight="1" x14ac:dyDescent="0.3">
      <c r="B4" s="453"/>
      <c r="C4" s="40"/>
      <c r="D4" s="41"/>
      <c r="E4" s="41"/>
      <c r="F4" s="41"/>
      <c r="G4" s="42"/>
      <c r="H4" s="42"/>
      <c r="I4" s="43"/>
      <c r="J4" s="43"/>
      <c r="L4" s="34"/>
      <c r="N4" s="105"/>
      <c r="O4" s="105"/>
      <c r="P4" s="105"/>
      <c r="Q4" s="105"/>
      <c r="R4" s="35"/>
      <c r="S4" s="39"/>
    </row>
    <row r="5" spans="2:19" customFormat="1" ht="28.8" x14ac:dyDescent="0.3">
      <c r="B5" s="112" t="s">
        <v>103</v>
      </c>
      <c r="C5" s="113" t="s">
        <v>104</v>
      </c>
      <c r="D5" s="113" t="s">
        <v>105</v>
      </c>
      <c r="E5" s="452" t="s">
        <v>106</v>
      </c>
      <c r="F5" s="452" t="s">
        <v>107</v>
      </c>
      <c r="G5" s="114" t="s">
        <v>108</v>
      </c>
      <c r="H5" s="113" t="s">
        <v>109</v>
      </c>
      <c r="I5" s="113" t="s">
        <v>110</v>
      </c>
      <c r="J5" s="113" t="s">
        <v>111</v>
      </c>
      <c r="L5" s="55"/>
      <c r="N5" s="53" t="s">
        <v>112</v>
      </c>
      <c r="O5" s="54" t="s">
        <v>113</v>
      </c>
      <c r="P5" s="54" t="s">
        <v>114</v>
      </c>
      <c r="Q5" s="54" t="s">
        <v>115</v>
      </c>
      <c r="R5" s="766" t="s">
        <v>116</v>
      </c>
      <c r="S5" s="766"/>
    </row>
    <row r="6" spans="2:19" x14ac:dyDescent="0.3">
      <c r="B6" s="101"/>
      <c r="C6" s="45"/>
      <c r="D6" s="46"/>
      <c r="E6" s="587" t="s">
        <v>117</v>
      </c>
      <c r="F6" s="46"/>
      <c r="G6" s="45"/>
      <c r="H6" s="46"/>
      <c r="I6" s="48"/>
      <c r="J6" s="133">
        <v>0</v>
      </c>
      <c r="L6" s="32"/>
      <c r="N6" s="49"/>
      <c r="O6" s="49"/>
      <c r="P6" s="111">
        <f t="shared" ref="P6:P37" si="0">J6-N6-O6</f>
        <v>0</v>
      </c>
      <c r="Q6" s="503"/>
      <c r="R6" s="764"/>
      <c r="S6" s="765"/>
    </row>
    <row r="7" spans="2:19" x14ac:dyDescent="0.3">
      <c r="B7" s="102"/>
      <c r="C7" s="45"/>
      <c r="D7" s="46"/>
      <c r="E7" s="587" t="s">
        <v>117</v>
      </c>
      <c r="F7" s="46"/>
      <c r="G7" s="45"/>
      <c r="H7" s="46"/>
      <c r="I7" s="48"/>
      <c r="J7" s="133">
        <v>0</v>
      </c>
      <c r="L7" s="32"/>
      <c r="N7" s="49"/>
      <c r="O7" s="49"/>
      <c r="P7" s="111">
        <f t="shared" si="0"/>
        <v>0</v>
      </c>
      <c r="Q7" s="503"/>
      <c r="R7" s="764"/>
      <c r="S7" s="765"/>
    </row>
    <row r="8" spans="2:19" x14ac:dyDescent="0.3">
      <c r="B8" s="102"/>
      <c r="C8" s="45"/>
      <c r="D8" s="46"/>
      <c r="E8" s="587" t="s">
        <v>117</v>
      </c>
      <c r="F8" s="46"/>
      <c r="G8" s="45"/>
      <c r="H8" s="46"/>
      <c r="I8" s="48"/>
      <c r="J8" s="133">
        <v>0</v>
      </c>
      <c r="L8" s="32"/>
      <c r="N8" s="49"/>
      <c r="O8" s="49"/>
      <c r="P8" s="111">
        <f t="shared" si="0"/>
        <v>0</v>
      </c>
      <c r="Q8" s="503"/>
      <c r="R8" s="764"/>
      <c r="S8" s="765"/>
    </row>
    <row r="9" spans="2:19" x14ac:dyDescent="0.3">
      <c r="B9" s="102"/>
      <c r="C9" s="45"/>
      <c r="D9" s="46"/>
      <c r="E9" s="587" t="s">
        <v>117</v>
      </c>
      <c r="F9" s="46"/>
      <c r="G9" s="45"/>
      <c r="H9" s="46"/>
      <c r="I9" s="48"/>
      <c r="J9" s="133">
        <v>0</v>
      </c>
      <c r="L9" s="32"/>
      <c r="N9" s="49"/>
      <c r="O9" s="49"/>
      <c r="P9" s="111">
        <f t="shared" si="0"/>
        <v>0</v>
      </c>
      <c r="Q9" s="503"/>
      <c r="R9" s="764"/>
      <c r="S9" s="765"/>
    </row>
    <row r="10" spans="2:19" x14ac:dyDescent="0.3">
      <c r="B10" s="102"/>
      <c r="C10" s="45"/>
      <c r="D10" s="46"/>
      <c r="E10" s="587" t="s">
        <v>117</v>
      </c>
      <c r="F10" s="46"/>
      <c r="G10" s="45"/>
      <c r="H10" s="46"/>
      <c r="I10" s="48"/>
      <c r="J10" s="133">
        <v>0</v>
      </c>
      <c r="L10" s="32"/>
      <c r="N10" s="49"/>
      <c r="O10" s="49"/>
      <c r="P10" s="111">
        <f t="shared" si="0"/>
        <v>0</v>
      </c>
      <c r="Q10" s="503"/>
      <c r="R10" s="764"/>
      <c r="S10" s="765"/>
    </row>
    <row r="11" spans="2:19" x14ac:dyDescent="0.3">
      <c r="B11" s="102"/>
      <c r="C11" s="45"/>
      <c r="D11" s="46"/>
      <c r="E11" s="587" t="s">
        <v>117</v>
      </c>
      <c r="F11" s="46"/>
      <c r="G11" s="45"/>
      <c r="H11" s="46"/>
      <c r="I11" s="48"/>
      <c r="J11" s="133">
        <v>0</v>
      </c>
      <c r="L11" s="32"/>
      <c r="N11" s="49"/>
      <c r="O11" s="49"/>
      <c r="P11" s="111">
        <f t="shared" si="0"/>
        <v>0</v>
      </c>
      <c r="Q11" s="503"/>
      <c r="R11" s="764"/>
      <c r="S11" s="765"/>
    </row>
    <row r="12" spans="2:19" ht="15" customHeight="1" x14ac:dyDescent="0.3">
      <c r="B12" s="102"/>
      <c r="C12" s="45"/>
      <c r="D12" s="46"/>
      <c r="E12" s="587" t="s">
        <v>117</v>
      </c>
      <c r="F12" s="46"/>
      <c r="G12" s="45"/>
      <c r="H12" s="46"/>
      <c r="I12" s="48"/>
      <c r="J12" s="133">
        <v>0</v>
      </c>
      <c r="L12" s="32"/>
      <c r="N12" s="49"/>
      <c r="O12" s="49"/>
      <c r="P12" s="111">
        <f t="shared" si="0"/>
        <v>0</v>
      </c>
      <c r="Q12" s="503"/>
      <c r="R12" s="764"/>
      <c r="S12" s="765"/>
    </row>
    <row r="13" spans="2:19" ht="15" customHeight="1" x14ac:dyDescent="0.3">
      <c r="B13" s="102"/>
      <c r="C13" s="45"/>
      <c r="D13" s="46"/>
      <c r="E13" s="587" t="s">
        <v>117</v>
      </c>
      <c r="F13" s="46"/>
      <c r="G13" s="45"/>
      <c r="H13" s="46"/>
      <c r="I13" s="48"/>
      <c r="J13" s="133">
        <v>0</v>
      </c>
      <c r="L13" s="32"/>
      <c r="N13" s="49"/>
      <c r="O13" s="49"/>
      <c r="P13" s="111">
        <f t="shared" si="0"/>
        <v>0</v>
      </c>
      <c r="Q13" s="503"/>
      <c r="R13" s="764"/>
      <c r="S13" s="765"/>
    </row>
    <row r="14" spans="2:19" x14ac:dyDescent="0.3">
      <c r="B14" s="102"/>
      <c r="C14" s="45"/>
      <c r="D14" s="46"/>
      <c r="E14" s="587" t="s">
        <v>117</v>
      </c>
      <c r="F14" s="46"/>
      <c r="G14" s="45"/>
      <c r="H14" s="46"/>
      <c r="I14" s="48"/>
      <c r="J14" s="133">
        <v>0</v>
      </c>
      <c r="L14" s="32"/>
      <c r="N14" s="49"/>
      <c r="O14" s="49"/>
      <c r="P14" s="111">
        <f t="shared" si="0"/>
        <v>0</v>
      </c>
      <c r="Q14" s="503"/>
      <c r="R14" s="764"/>
      <c r="S14" s="765"/>
    </row>
    <row r="15" spans="2:19" x14ac:dyDescent="0.3">
      <c r="B15" s="102"/>
      <c r="C15" s="45"/>
      <c r="D15" s="46"/>
      <c r="E15" s="587" t="s">
        <v>117</v>
      </c>
      <c r="F15" s="46"/>
      <c r="G15" s="45"/>
      <c r="H15" s="46"/>
      <c r="I15" s="48"/>
      <c r="J15" s="133">
        <v>0</v>
      </c>
      <c r="L15" s="32"/>
      <c r="N15" s="49"/>
      <c r="O15" s="49"/>
      <c r="P15" s="111">
        <f t="shared" si="0"/>
        <v>0</v>
      </c>
      <c r="Q15" s="503"/>
      <c r="R15" s="764"/>
      <c r="S15" s="765"/>
    </row>
    <row r="16" spans="2:19" x14ac:dyDescent="0.3">
      <c r="B16" s="102"/>
      <c r="C16" s="45"/>
      <c r="D16" s="46"/>
      <c r="E16" s="587" t="s">
        <v>117</v>
      </c>
      <c r="F16" s="46"/>
      <c r="G16" s="45"/>
      <c r="H16" s="46"/>
      <c r="I16" s="48"/>
      <c r="J16" s="133">
        <v>0</v>
      </c>
      <c r="L16" s="32"/>
      <c r="N16" s="49"/>
      <c r="O16" s="49"/>
      <c r="P16" s="111">
        <f t="shared" si="0"/>
        <v>0</v>
      </c>
      <c r="Q16" s="503"/>
      <c r="R16" s="764"/>
      <c r="S16" s="765"/>
    </row>
    <row r="17" spans="2:19" x14ac:dyDescent="0.3">
      <c r="B17" s="102"/>
      <c r="C17" s="45"/>
      <c r="D17" s="46"/>
      <c r="E17" s="587" t="s">
        <v>117</v>
      </c>
      <c r="F17" s="46"/>
      <c r="G17" s="45"/>
      <c r="H17" s="46"/>
      <c r="I17" s="48"/>
      <c r="J17" s="133">
        <v>0</v>
      </c>
      <c r="L17" s="32"/>
      <c r="N17" s="49"/>
      <c r="O17" s="49"/>
      <c r="P17" s="111">
        <f t="shared" si="0"/>
        <v>0</v>
      </c>
      <c r="Q17" s="503"/>
      <c r="R17" s="764"/>
      <c r="S17" s="765"/>
    </row>
    <row r="18" spans="2:19" x14ac:dyDescent="0.3">
      <c r="B18" s="102"/>
      <c r="C18" s="45"/>
      <c r="D18" s="46"/>
      <c r="E18" s="587" t="s">
        <v>117</v>
      </c>
      <c r="F18" s="46"/>
      <c r="G18" s="45"/>
      <c r="H18" s="46"/>
      <c r="I18" s="48"/>
      <c r="J18" s="133">
        <v>0</v>
      </c>
      <c r="L18" s="32"/>
      <c r="N18" s="49"/>
      <c r="O18" s="49"/>
      <c r="P18" s="111">
        <f t="shared" si="0"/>
        <v>0</v>
      </c>
      <c r="Q18" s="503"/>
      <c r="R18" s="764"/>
      <c r="S18" s="765"/>
    </row>
    <row r="19" spans="2:19" x14ac:dyDescent="0.3">
      <c r="B19" s="102"/>
      <c r="C19" s="45"/>
      <c r="D19" s="46"/>
      <c r="E19" s="587" t="s">
        <v>117</v>
      </c>
      <c r="F19" s="46"/>
      <c r="G19" s="45"/>
      <c r="H19" s="46"/>
      <c r="I19" s="48"/>
      <c r="J19" s="133">
        <v>0</v>
      </c>
      <c r="L19" s="32"/>
      <c r="N19" s="49"/>
      <c r="O19" s="49"/>
      <c r="P19" s="111">
        <f t="shared" si="0"/>
        <v>0</v>
      </c>
      <c r="Q19" s="503"/>
      <c r="R19" s="764"/>
      <c r="S19" s="765"/>
    </row>
    <row r="20" spans="2:19" x14ac:dyDescent="0.3">
      <c r="B20" s="102"/>
      <c r="C20" s="45"/>
      <c r="D20" s="46"/>
      <c r="E20" s="587" t="s">
        <v>117</v>
      </c>
      <c r="F20" s="46"/>
      <c r="G20" s="45"/>
      <c r="H20" s="46"/>
      <c r="I20" s="48"/>
      <c r="J20" s="133">
        <v>0</v>
      </c>
      <c r="L20" s="32"/>
      <c r="N20" s="49"/>
      <c r="O20" s="49"/>
      <c r="P20" s="111">
        <f t="shared" si="0"/>
        <v>0</v>
      </c>
      <c r="Q20" s="503"/>
      <c r="R20" s="764"/>
      <c r="S20" s="765"/>
    </row>
    <row r="21" spans="2:19" x14ac:dyDescent="0.3">
      <c r="B21" s="102"/>
      <c r="C21" s="45"/>
      <c r="D21" s="46"/>
      <c r="E21" s="587" t="s">
        <v>117</v>
      </c>
      <c r="F21" s="46"/>
      <c r="G21" s="45"/>
      <c r="H21" s="46"/>
      <c r="I21" s="48"/>
      <c r="J21" s="133">
        <v>0</v>
      </c>
      <c r="L21" s="32"/>
      <c r="N21" s="49"/>
      <c r="O21" s="49"/>
      <c r="P21" s="111">
        <f t="shared" si="0"/>
        <v>0</v>
      </c>
      <c r="Q21" s="503"/>
      <c r="R21" s="764"/>
      <c r="S21" s="765"/>
    </row>
    <row r="22" spans="2:19" hidden="1" x14ac:dyDescent="0.3">
      <c r="B22" s="102"/>
      <c r="C22" s="45"/>
      <c r="D22" s="46"/>
      <c r="E22" s="587" t="s">
        <v>117</v>
      </c>
      <c r="F22" s="46"/>
      <c r="G22" s="45"/>
      <c r="H22" s="46"/>
      <c r="I22" s="48"/>
      <c r="J22" s="133"/>
      <c r="L22" s="32"/>
      <c r="N22" s="49"/>
      <c r="O22" s="49"/>
      <c r="P22" s="111">
        <f t="shared" si="0"/>
        <v>0</v>
      </c>
      <c r="Q22" s="503"/>
      <c r="R22" s="503"/>
      <c r="S22" s="503"/>
    </row>
    <row r="23" spans="2:19" hidden="1" x14ac:dyDescent="0.3">
      <c r="B23" s="102"/>
      <c r="C23" s="45"/>
      <c r="D23" s="46"/>
      <c r="E23" s="587" t="s">
        <v>117</v>
      </c>
      <c r="F23" s="46"/>
      <c r="G23" s="45"/>
      <c r="H23" s="46"/>
      <c r="I23" s="48"/>
      <c r="J23" s="133"/>
      <c r="L23" s="32"/>
      <c r="N23" s="49"/>
      <c r="O23" s="49"/>
      <c r="P23" s="111">
        <f t="shared" si="0"/>
        <v>0</v>
      </c>
      <c r="Q23" s="503"/>
      <c r="R23" s="503"/>
      <c r="S23" s="503"/>
    </row>
    <row r="24" spans="2:19" hidden="1" x14ac:dyDescent="0.3">
      <c r="C24" s="45"/>
      <c r="D24" s="46"/>
      <c r="E24" s="587" t="s">
        <v>117</v>
      </c>
      <c r="F24" s="46"/>
      <c r="G24" s="45"/>
      <c r="H24" s="47"/>
      <c r="I24" s="48"/>
      <c r="J24" s="133"/>
      <c r="L24" s="32"/>
      <c r="N24" s="49"/>
      <c r="O24" s="49"/>
      <c r="P24" s="33">
        <f t="shared" si="0"/>
        <v>0</v>
      </c>
      <c r="Q24" s="503"/>
    </row>
    <row r="25" spans="2:19" hidden="1" x14ac:dyDescent="0.3">
      <c r="C25" s="45"/>
      <c r="D25" s="46"/>
      <c r="E25" s="587" t="s">
        <v>117</v>
      </c>
      <c r="F25" s="46"/>
      <c r="G25" s="45"/>
      <c r="H25" s="47"/>
      <c r="I25" s="48"/>
      <c r="J25" s="133"/>
      <c r="L25" s="32"/>
      <c r="N25" s="49"/>
      <c r="O25" s="49"/>
      <c r="P25" s="33">
        <f t="shared" si="0"/>
        <v>0</v>
      </c>
      <c r="Q25" s="503"/>
    </row>
    <row r="26" spans="2:19" hidden="1" x14ac:dyDescent="0.3">
      <c r="C26" s="45"/>
      <c r="D26" s="46"/>
      <c r="E26" s="587" t="s">
        <v>117</v>
      </c>
      <c r="F26" s="46"/>
      <c r="G26" s="45"/>
      <c r="H26" s="47"/>
      <c r="I26" s="48"/>
      <c r="J26" s="133"/>
      <c r="L26" s="32"/>
      <c r="N26" s="49"/>
      <c r="O26" s="49"/>
      <c r="P26" s="33">
        <f t="shared" si="0"/>
        <v>0</v>
      </c>
      <c r="Q26" s="503"/>
    </row>
    <row r="27" spans="2:19" hidden="1" x14ac:dyDescent="0.3">
      <c r="C27" s="45"/>
      <c r="D27" s="46"/>
      <c r="E27" s="587" t="s">
        <v>117</v>
      </c>
      <c r="F27" s="46"/>
      <c r="G27" s="45"/>
      <c r="H27" s="47"/>
      <c r="I27" s="48"/>
      <c r="J27" s="133"/>
      <c r="L27" s="32"/>
      <c r="N27" s="49"/>
      <c r="O27" s="49"/>
      <c r="P27" s="33">
        <f t="shared" si="0"/>
        <v>0</v>
      </c>
      <c r="Q27" s="503"/>
    </row>
    <row r="28" spans="2:19" hidden="1" x14ac:dyDescent="0.3">
      <c r="C28" s="45"/>
      <c r="D28" s="46"/>
      <c r="E28" s="587" t="s">
        <v>117</v>
      </c>
      <c r="F28" s="46"/>
      <c r="G28" s="45"/>
      <c r="H28" s="47"/>
      <c r="I28" s="48"/>
      <c r="J28" s="133"/>
      <c r="L28" s="32"/>
      <c r="N28" s="49"/>
      <c r="O28" s="49"/>
      <c r="P28" s="33">
        <f t="shared" si="0"/>
        <v>0</v>
      </c>
      <c r="Q28" s="503"/>
    </row>
    <row r="29" spans="2:19" hidden="1" x14ac:dyDescent="0.3">
      <c r="C29" s="45"/>
      <c r="D29" s="46"/>
      <c r="E29" s="587" t="s">
        <v>117</v>
      </c>
      <c r="F29" s="46"/>
      <c r="G29" s="45"/>
      <c r="H29" s="47"/>
      <c r="I29" s="48"/>
      <c r="J29" s="133"/>
      <c r="L29" s="32"/>
      <c r="N29" s="49"/>
      <c r="O29" s="49"/>
      <c r="P29" s="33">
        <f t="shared" si="0"/>
        <v>0</v>
      </c>
      <c r="Q29" s="503"/>
    </row>
    <row r="30" spans="2:19" hidden="1" x14ac:dyDescent="0.3">
      <c r="C30" s="45"/>
      <c r="D30" s="46"/>
      <c r="E30" s="587" t="s">
        <v>117</v>
      </c>
      <c r="F30" s="46"/>
      <c r="G30" s="45"/>
      <c r="H30" s="47"/>
      <c r="I30" s="48"/>
      <c r="J30" s="133"/>
      <c r="L30" s="32"/>
      <c r="N30" s="49"/>
      <c r="O30" s="49"/>
      <c r="P30" s="33">
        <f t="shared" si="0"/>
        <v>0</v>
      </c>
      <c r="Q30" s="503"/>
    </row>
    <row r="31" spans="2:19" hidden="1" x14ac:dyDescent="0.3">
      <c r="C31" s="45"/>
      <c r="D31" s="46"/>
      <c r="E31" s="587" t="s">
        <v>117</v>
      </c>
      <c r="F31" s="46"/>
      <c r="G31" s="45"/>
      <c r="H31" s="47"/>
      <c r="I31" s="48"/>
      <c r="J31" s="133"/>
      <c r="L31" s="32"/>
      <c r="N31" s="49"/>
      <c r="O31" s="49"/>
      <c r="P31" s="33">
        <f t="shared" si="0"/>
        <v>0</v>
      </c>
      <c r="Q31" s="503"/>
    </row>
    <row r="32" spans="2:19" hidden="1" x14ac:dyDescent="0.3">
      <c r="C32" s="45"/>
      <c r="D32" s="46"/>
      <c r="E32" s="587" t="s">
        <v>117</v>
      </c>
      <c r="F32" s="46"/>
      <c r="G32" s="45"/>
      <c r="H32" s="47"/>
      <c r="I32" s="48"/>
      <c r="J32" s="133"/>
      <c r="L32" s="32"/>
      <c r="N32" s="49"/>
      <c r="O32" s="49"/>
      <c r="P32" s="33">
        <f t="shared" si="0"/>
        <v>0</v>
      </c>
      <c r="Q32" s="503"/>
    </row>
    <row r="33" spans="3:17" hidden="1" x14ac:dyDescent="0.3">
      <c r="C33" s="45"/>
      <c r="D33" s="46"/>
      <c r="E33" s="587" t="s">
        <v>117</v>
      </c>
      <c r="F33" s="46"/>
      <c r="G33" s="45"/>
      <c r="H33" s="47"/>
      <c r="I33" s="48"/>
      <c r="J33" s="133"/>
      <c r="L33" s="32"/>
      <c r="N33" s="49"/>
      <c r="O33" s="49"/>
      <c r="P33" s="33">
        <f t="shared" si="0"/>
        <v>0</v>
      </c>
      <c r="Q33" s="503"/>
    </row>
    <row r="34" spans="3:17" hidden="1" x14ac:dyDescent="0.3">
      <c r="C34" s="45"/>
      <c r="D34" s="46"/>
      <c r="E34" s="587" t="s">
        <v>117</v>
      </c>
      <c r="F34" s="46"/>
      <c r="G34" s="45"/>
      <c r="H34" s="47"/>
      <c r="I34" s="48"/>
      <c r="J34" s="133"/>
      <c r="L34" s="32"/>
      <c r="N34" s="49"/>
      <c r="O34" s="49"/>
      <c r="P34" s="33">
        <f t="shared" si="0"/>
        <v>0</v>
      </c>
      <c r="Q34" s="503"/>
    </row>
    <row r="35" spans="3:17" hidden="1" x14ac:dyDescent="0.3">
      <c r="C35" s="45"/>
      <c r="D35" s="46"/>
      <c r="E35" s="587" t="s">
        <v>117</v>
      </c>
      <c r="F35" s="46"/>
      <c r="G35" s="45"/>
      <c r="H35" s="47"/>
      <c r="I35" s="48"/>
      <c r="J35" s="133"/>
      <c r="L35" s="32"/>
      <c r="N35" s="49"/>
      <c r="O35" s="49"/>
      <c r="P35" s="33">
        <f t="shared" si="0"/>
        <v>0</v>
      </c>
      <c r="Q35" s="503"/>
    </row>
    <row r="36" spans="3:17" hidden="1" x14ac:dyDescent="0.3">
      <c r="C36" s="45"/>
      <c r="D36" s="46"/>
      <c r="E36" s="587" t="s">
        <v>117</v>
      </c>
      <c r="F36" s="46"/>
      <c r="G36" s="45"/>
      <c r="H36" s="47"/>
      <c r="I36" s="48"/>
      <c r="J36" s="133"/>
      <c r="L36" s="32"/>
      <c r="N36" s="49"/>
      <c r="O36" s="49"/>
      <c r="P36" s="33">
        <f t="shared" si="0"/>
        <v>0</v>
      </c>
      <c r="Q36" s="503"/>
    </row>
    <row r="37" spans="3:17" hidden="1" x14ac:dyDescent="0.3">
      <c r="C37" s="45"/>
      <c r="D37" s="46"/>
      <c r="E37" s="587" t="s">
        <v>117</v>
      </c>
      <c r="F37" s="46"/>
      <c r="G37" s="45"/>
      <c r="H37" s="47"/>
      <c r="I37" s="48"/>
      <c r="J37" s="133"/>
      <c r="L37" s="32"/>
      <c r="N37" s="49"/>
      <c r="O37" s="49"/>
      <c r="P37" s="33">
        <f t="shared" si="0"/>
        <v>0</v>
      </c>
      <c r="Q37" s="503"/>
    </row>
    <row r="38" spans="3:17" hidden="1" x14ac:dyDescent="0.3">
      <c r="C38" s="45"/>
      <c r="D38" s="46"/>
      <c r="E38" s="587" t="s">
        <v>117</v>
      </c>
      <c r="F38" s="46"/>
      <c r="G38" s="45"/>
      <c r="H38" s="47"/>
      <c r="I38" s="48"/>
      <c r="J38" s="133"/>
      <c r="L38" s="32"/>
      <c r="N38" s="49"/>
      <c r="O38" s="49"/>
      <c r="P38" s="33">
        <f t="shared" ref="P38:P55" si="1">J38-N38-O38</f>
        <v>0</v>
      </c>
      <c r="Q38" s="503"/>
    </row>
    <row r="39" spans="3:17" hidden="1" x14ac:dyDescent="0.3">
      <c r="C39" s="45"/>
      <c r="D39" s="46"/>
      <c r="E39" s="587" t="s">
        <v>117</v>
      </c>
      <c r="F39" s="46"/>
      <c r="G39" s="45"/>
      <c r="H39" s="47"/>
      <c r="I39" s="48"/>
      <c r="J39" s="133"/>
      <c r="L39" s="32"/>
      <c r="N39" s="49"/>
      <c r="O39" s="49"/>
      <c r="P39" s="33">
        <f t="shared" si="1"/>
        <v>0</v>
      </c>
      <c r="Q39" s="503"/>
    </row>
    <row r="40" spans="3:17" hidden="1" x14ac:dyDescent="0.3">
      <c r="C40" s="45"/>
      <c r="D40" s="46"/>
      <c r="E40" s="587" t="s">
        <v>117</v>
      </c>
      <c r="F40" s="46"/>
      <c r="G40" s="45"/>
      <c r="H40" s="47"/>
      <c r="I40" s="48"/>
      <c r="J40" s="133"/>
      <c r="L40" s="32"/>
      <c r="N40" s="49"/>
      <c r="O40" s="49"/>
      <c r="P40" s="33">
        <f t="shared" si="1"/>
        <v>0</v>
      </c>
      <c r="Q40" s="503"/>
    </row>
    <row r="41" spans="3:17" hidden="1" x14ac:dyDescent="0.3">
      <c r="C41" s="45"/>
      <c r="D41" s="46"/>
      <c r="E41" s="587" t="s">
        <v>117</v>
      </c>
      <c r="F41" s="46"/>
      <c r="G41" s="45"/>
      <c r="H41" s="47"/>
      <c r="I41" s="48"/>
      <c r="J41" s="133"/>
      <c r="L41" s="32"/>
      <c r="N41" s="49"/>
      <c r="O41" s="49"/>
      <c r="P41" s="33">
        <f t="shared" si="1"/>
        <v>0</v>
      </c>
      <c r="Q41" s="503"/>
    </row>
    <row r="42" spans="3:17" hidden="1" x14ac:dyDescent="0.3">
      <c r="C42" s="45"/>
      <c r="D42" s="46"/>
      <c r="E42" s="587" t="s">
        <v>117</v>
      </c>
      <c r="F42" s="46"/>
      <c r="G42" s="45"/>
      <c r="H42" s="47"/>
      <c r="I42" s="48"/>
      <c r="J42" s="133"/>
      <c r="L42" s="32"/>
      <c r="N42" s="49"/>
      <c r="O42" s="49"/>
      <c r="P42" s="33">
        <f t="shared" si="1"/>
        <v>0</v>
      </c>
      <c r="Q42" s="503"/>
    </row>
    <row r="43" spans="3:17" hidden="1" x14ac:dyDescent="0.3">
      <c r="C43" s="45"/>
      <c r="D43" s="46"/>
      <c r="E43" s="587" t="s">
        <v>117</v>
      </c>
      <c r="F43" s="46"/>
      <c r="G43" s="45"/>
      <c r="H43" s="47"/>
      <c r="I43" s="48"/>
      <c r="J43" s="133"/>
      <c r="L43" s="32"/>
      <c r="N43" s="49"/>
      <c r="O43" s="49"/>
      <c r="P43" s="33">
        <f t="shared" si="1"/>
        <v>0</v>
      </c>
      <c r="Q43" s="503"/>
    </row>
    <row r="44" spans="3:17" hidden="1" x14ac:dyDescent="0.3">
      <c r="C44" s="45"/>
      <c r="D44" s="46"/>
      <c r="E44" s="587" t="s">
        <v>117</v>
      </c>
      <c r="F44" s="46"/>
      <c r="G44" s="45"/>
      <c r="H44" s="47"/>
      <c r="I44" s="48"/>
      <c r="J44" s="133"/>
      <c r="L44" s="32"/>
      <c r="N44" s="49"/>
      <c r="O44" s="49"/>
      <c r="P44" s="33">
        <f t="shared" si="1"/>
        <v>0</v>
      </c>
      <c r="Q44" s="503"/>
    </row>
    <row r="45" spans="3:17" hidden="1" x14ac:dyDescent="0.3">
      <c r="C45" s="45"/>
      <c r="D45" s="46"/>
      <c r="E45" s="587" t="s">
        <v>117</v>
      </c>
      <c r="F45" s="46"/>
      <c r="G45" s="45"/>
      <c r="H45" s="47"/>
      <c r="I45" s="48"/>
      <c r="J45" s="133"/>
      <c r="L45" s="32"/>
      <c r="N45" s="49"/>
      <c r="O45" s="49"/>
      <c r="P45" s="33">
        <f t="shared" si="1"/>
        <v>0</v>
      </c>
      <c r="Q45" s="503"/>
    </row>
    <row r="46" spans="3:17" hidden="1" x14ac:dyDescent="0.3">
      <c r="C46" s="45"/>
      <c r="D46" s="46"/>
      <c r="E46" s="587" t="s">
        <v>117</v>
      </c>
      <c r="F46" s="46"/>
      <c r="G46" s="45"/>
      <c r="H46" s="47"/>
      <c r="I46" s="48"/>
      <c r="J46" s="133"/>
      <c r="L46" s="32"/>
      <c r="N46" s="49"/>
      <c r="O46" s="49"/>
      <c r="P46" s="33">
        <f t="shared" si="1"/>
        <v>0</v>
      </c>
      <c r="Q46" s="503"/>
    </row>
    <row r="47" spans="3:17" ht="14.4" hidden="1" customHeight="1" x14ac:dyDescent="0.3">
      <c r="C47" s="45"/>
      <c r="D47" s="46"/>
      <c r="E47" s="587" t="s">
        <v>117</v>
      </c>
      <c r="F47" s="46"/>
      <c r="G47" s="45"/>
      <c r="H47" s="47"/>
      <c r="I47" s="48"/>
      <c r="J47" s="133"/>
      <c r="L47" s="32"/>
      <c r="N47" s="49"/>
      <c r="O47" s="49"/>
      <c r="P47" s="33">
        <f t="shared" si="1"/>
        <v>0</v>
      </c>
      <c r="Q47" s="503"/>
    </row>
    <row r="48" spans="3:17" hidden="1" x14ac:dyDescent="0.3">
      <c r="C48" s="45"/>
      <c r="D48" s="46"/>
      <c r="E48" s="587" t="s">
        <v>117</v>
      </c>
      <c r="F48" s="46"/>
      <c r="G48" s="45"/>
      <c r="H48" s="47"/>
      <c r="I48" s="48"/>
      <c r="J48" s="133"/>
      <c r="L48" s="32"/>
      <c r="N48" s="49"/>
      <c r="O48" s="49"/>
      <c r="P48" s="33">
        <f t="shared" si="1"/>
        <v>0</v>
      </c>
      <c r="Q48" s="503"/>
    </row>
    <row r="49" spans="2:20" hidden="1" x14ac:dyDescent="0.3">
      <c r="C49" s="45"/>
      <c r="D49" s="46"/>
      <c r="E49" s="587" t="s">
        <v>117</v>
      </c>
      <c r="F49" s="46"/>
      <c r="G49" s="45"/>
      <c r="H49" s="47"/>
      <c r="I49" s="48"/>
      <c r="J49" s="133"/>
      <c r="L49" s="32"/>
      <c r="N49" s="49"/>
      <c r="O49" s="49"/>
      <c r="P49" s="33">
        <f t="shared" si="1"/>
        <v>0</v>
      </c>
      <c r="Q49" s="503"/>
    </row>
    <row r="50" spans="2:20" hidden="1" x14ac:dyDescent="0.3">
      <c r="C50" s="45"/>
      <c r="D50" s="46"/>
      <c r="E50" s="587" t="s">
        <v>117</v>
      </c>
      <c r="F50" s="46"/>
      <c r="G50" s="45"/>
      <c r="H50" s="47"/>
      <c r="I50" s="48"/>
      <c r="J50" s="133"/>
      <c r="L50" s="32"/>
      <c r="N50" s="49"/>
      <c r="O50" s="49"/>
      <c r="P50" s="33">
        <f t="shared" si="1"/>
        <v>0</v>
      </c>
      <c r="Q50" s="503"/>
    </row>
    <row r="51" spans="2:20" hidden="1" x14ac:dyDescent="0.3">
      <c r="C51" s="45"/>
      <c r="D51" s="46"/>
      <c r="E51" s="587" t="s">
        <v>117</v>
      </c>
      <c r="F51" s="46"/>
      <c r="G51" s="45"/>
      <c r="H51" s="47"/>
      <c r="I51" s="48"/>
      <c r="J51" s="133"/>
      <c r="L51" s="32"/>
      <c r="N51" s="49"/>
      <c r="O51" s="49"/>
      <c r="P51" s="33">
        <f t="shared" si="1"/>
        <v>0</v>
      </c>
      <c r="Q51" s="503"/>
    </row>
    <row r="52" spans="2:20" hidden="1" x14ac:dyDescent="0.3">
      <c r="C52" s="45"/>
      <c r="D52" s="46"/>
      <c r="E52" s="587" t="s">
        <v>117</v>
      </c>
      <c r="F52" s="46"/>
      <c r="G52" s="45"/>
      <c r="H52" s="47"/>
      <c r="I52" s="48"/>
      <c r="J52" s="133"/>
      <c r="L52" s="32"/>
      <c r="N52" s="49"/>
      <c r="O52" s="49"/>
      <c r="P52" s="33">
        <f t="shared" si="1"/>
        <v>0</v>
      </c>
      <c r="Q52" s="503"/>
    </row>
    <row r="53" spans="2:20" hidden="1" x14ac:dyDescent="0.3">
      <c r="C53" s="45"/>
      <c r="D53" s="46"/>
      <c r="E53" s="587" t="s">
        <v>117</v>
      </c>
      <c r="F53" s="46"/>
      <c r="G53" s="45"/>
      <c r="H53" s="47"/>
      <c r="I53" s="48"/>
      <c r="J53" s="133"/>
      <c r="L53" s="32"/>
      <c r="N53" s="49"/>
      <c r="O53" s="49"/>
      <c r="P53" s="33">
        <f t="shared" si="1"/>
        <v>0</v>
      </c>
      <c r="Q53" s="503"/>
    </row>
    <row r="54" spans="2:20" hidden="1" x14ac:dyDescent="0.3">
      <c r="C54" s="45"/>
      <c r="D54" s="46"/>
      <c r="E54" s="587" t="s">
        <v>117</v>
      </c>
      <c r="F54" s="46"/>
      <c r="G54" s="45"/>
      <c r="H54" s="47"/>
      <c r="I54" s="48"/>
      <c r="J54" s="133"/>
      <c r="L54" s="32"/>
      <c r="N54" s="49"/>
      <c r="O54" s="49"/>
      <c r="P54" s="33">
        <f t="shared" si="1"/>
        <v>0</v>
      </c>
      <c r="Q54" s="503"/>
    </row>
    <row r="55" spans="2:20" hidden="1" x14ac:dyDescent="0.3">
      <c r="C55" s="45"/>
      <c r="D55" s="46"/>
      <c r="E55" s="587" t="s">
        <v>117</v>
      </c>
      <c r="F55" s="46"/>
      <c r="G55" s="45"/>
      <c r="H55" s="47"/>
      <c r="I55" s="48"/>
      <c r="J55" s="133"/>
      <c r="L55" s="32"/>
      <c r="N55" s="49"/>
      <c r="O55" s="49"/>
      <c r="P55" s="33">
        <f t="shared" si="1"/>
        <v>0</v>
      </c>
      <c r="Q55" s="503"/>
    </row>
    <row r="56" spans="2:20" x14ac:dyDescent="0.3">
      <c r="B56" s="56" t="s">
        <v>118</v>
      </c>
      <c r="E56" s="213"/>
      <c r="G56" s="50"/>
      <c r="H56" s="51"/>
      <c r="I56" s="147" t="s">
        <v>119</v>
      </c>
      <c r="J56" s="134">
        <f>SUM(J6:J55)</f>
        <v>0</v>
      </c>
      <c r="L56" s="32"/>
      <c r="N56" s="111">
        <f>SUM(N6:N55)</f>
        <v>0</v>
      </c>
      <c r="O56" s="111">
        <f>SUM(O6:O55)</f>
        <v>0</v>
      </c>
      <c r="P56" s="111">
        <f>SUM(P6:P55)</f>
        <v>0</v>
      </c>
    </row>
    <row r="57" spans="2:20" x14ac:dyDescent="0.3">
      <c r="L57" s="32"/>
    </row>
    <row r="58" spans="2:20" ht="27.6" x14ac:dyDescent="0.3">
      <c r="L58" s="32"/>
      <c r="N58" s="29" t="s">
        <v>120</v>
      </c>
      <c r="O58" s="29" t="s">
        <v>121</v>
      </c>
      <c r="P58" s="58" t="s">
        <v>122</v>
      </c>
    </row>
    <row r="59" spans="2:20" ht="15" thickBot="1" x14ac:dyDescent="0.35">
      <c r="L59" s="32"/>
      <c r="N59" s="52">
        <f>N56</f>
        <v>0</v>
      </c>
      <c r="O59" s="52">
        <f>O56</f>
        <v>0</v>
      </c>
      <c r="P59" s="52">
        <f>P56</f>
        <v>0</v>
      </c>
    </row>
    <row r="60" spans="2:20" ht="15" thickTop="1" x14ac:dyDescent="0.3">
      <c r="L60" s="32"/>
      <c r="N60" s="492"/>
      <c r="O60" s="492"/>
      <c r="P60" s="492"/>
    </row>
    <row r="61" spans="2:20" x14ac:dyDescent="0.3">
      <c r="L61" s="32"/>
    </row>
    <row r="62" spans="2:20" ht="15.6" x14ac:dyDescent="0.3">
      <c r="L62" s="32"/>
      <c r="N62" s="763" t="s">
        <v>123</v>
      </c>
      <c r="O62" s="763"/>
      <c r="P62" s="210"/>
      <c r="Q62" s="210"/>
      <c r="R62" s="210"/>
      <c r="S62" s="210"/>
      <c r="T62" s="148"/>
    </row>
    <row r="63" spans="2:20" x14ac:dyDescent="0.25">
      <c r="L63" s="32"/>
      <c r="N63" s="248"/>
      <c r="O63" s="191"/>
      <c r="P63" s="154"/>
      <c r="Q63" s="154"/>
      <c r="R63" s="148"/>
      <c r="S63" s="148"/>
      <c r="T63" s="148"/>
    </row>
    <row r="64" spans="2:20" ht="28.8" x14ac:dyDescent="0.25">
      <c r="L64" s="32"/>
      <c r="N64" s="248"/>
      <c r="O64" s="191"/>
      <c r="P64" s="29" t="s">
        <v>124</v>
      </c>
      <c r="Q64" s="29" t="s">
        <v>121</v>
      </c>
      <c r="R64" s="29" t="s">
        <v>120</v>
      </c>
      <c r="S64" s="29" t="s">
        <v>125</v>
      </c>
      <c r="T64" s="29" t="s">
        <v>126</v>
      </c>
    </row>
    <row r="65" spans="12:20" ht="30.6" customHeight="1" x14ac:dyDescent="0.3">
      <c r="L65" s="32"/>
      <c r="N65" s="767" t="s">
        <v>127</v>
      </c>
      <c r="O65" s="767"/>
      <c r="P65" s="326">
        <f>J56</f>
        <v>0</v>
      </c>
      <c r="Q65" s="487">
        <f>O59</f>
        <v>0</v>
      </c>
      <c r="R65" s="488">
        <f>N59</f>
        <v>0</v>
      </c>
      <c r="S65" s="489">
        <f>P59</f>
        <v>0</v>
      </c>
      <c r="T65" s="211"/>
    </row>
    <row r="66" spans="12:20" ht="15" x14ac:dyDescent="0.25">
      <c r="L66" s="32"/>
      <c r="N66" s="328"/>
      <c r="O66" s="329"/>
      <c r="P66" s="330"/>
      <c r="Q66" s="331"/>
      <c r="R66" s="327"/>
      <c r="S66" s="332"/>
      <c r="T66" s="212"/>
    </row>
    <row r="67" spans="12:20" x14ac:dyDescent="0.3">
      <c r="L67" s="32"/>
      <c r="N67" s="767" t="s">
        <v>128</v>
      </c>
      <c r="O67" s="767"/>
      <c r="P67" s="490">
        <f>P65</f>
        <v>0</v>
      </c>
      <c r="Q67" s="491">
        <f>Q65</f>
        <v>0</v>
      </c>
      <c r="R67" s="491">
        <f>R65</f>
        <v>0</v>
      </c>
      <c r="S67" s="491">
        <f>S65</f>
        <v>0</v>
      </c>
      <c r="T67" s="490"/>
    </row>
  </sheetData>
  <mergeCells count="22">
    <mergeCell ref="N67:O67"/>
    <mergeCell ref="R6:S6"/>
    <mergeCell ref="R7:S7"/>
    <mergeCell ref="R8:S8"/>
    <mergeCell ref="R9:S9"/>
    <mergeCell ref="R10:S10"/>
    <mergeCell ref="R11:S11"/>
    <mergeCell ref="R12:S12"/>
    <mergeCell ref="R13:S13"/>
    <mergeCell ref="R14:S14"/>
    <mergeCell ref="R15:S15"/>
    <mergeCell ref="R16:S16"/>
    <mergeCell ref="R17:S17"/>
    <mergeCell ref="N65:O65"/>
    <mergeCell ref="R18:S18"/>
    <mergeCell ref="R19:S19"/>
    <mergeCell ref="B3:J3"/>
    <mergeCell ref="B2:J2"/>
    <mergeCell ref="N62:O62"/>
    <mergeCell ref="R20:S20"/>
    <mergeCell ref="R21:S21"/>
    <mergeCell ref="R5:S5"/>
  </mergeCells>
  <conditionalFormatting sqref="B24:D55 G24:J55">
    <cfRule type="expression" dxfId="55" priority="4">
      <formula>MOD(ROW(),2)=0</formula>
    </cfRule>
  </conditionalFormatting>
  <conditionalFormatting sqref="E24:F55 B6:J23">
    <cfRule type="expression" dxfId="54" priority="3">
      <formula>MOD(ROW(),2)=0</formula>
    </cfRule>
  </conditionalFormatting>
  <dataValidations count="1">
    <dataValidation type="list" allowBlank="1" showInputMessage="1" showErrorMessage="1" sqref="E6:E55 F22:F55" xr:uid="{8ED8A950-820B-4C87-8D91-D8499B4DD3F4}">
      <formula1>"Select…, New, Second Hand"</formula1>
    </dataValidation>
  </dataValidations>
  <pageMargins left="0.23622047244094491" right="0.23622047244094491" top="0.74803149606299213" bottom="0.74803149606299213" header="0.31496062992125984" footer="0.31496062992125984"/>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D15FC-00BF-4E8B-8A64-EBD31BBE8B94}">
  <sheetPr>
    <tabColor theme="9" tint="0.79998168889431442"/>
    <pageSetUpPr fitToPage="1"/>
  </sheetPr>
  <dimension ref="A1:CR274"/>
  <sheetViews>
    <sheetView showGridLines="0" zoomScaleNormal="100" workbookViewId="0">
      <pane xSplit="5" ySplit="3" topLeftCell="F229" activePane="bottomRight" state="frozen"/>
      <selection pane="topRight" activeCell="BL7" sqref="BL7"/>
      <selection pane="bottomLeft" activeCell="BL7" sqref="BL7"/>
      <selection pane="bottomRight"/>
    </sheetView>
  </sheetViews>
  <sheetFormatPr defaultColWidth="8.88671875" defaultRowHeight="13.2" x14ac:dyDescent="0.25"/>
  <cols>
    <col min="1" max="1" width="1.6640625" style="231" customWidth="1"/>
    <col min="2" max="2" width="30.6640625" style="148" customWidth="1"/>
    <col min="3" max="3" width="9.44140625" style="148" customWidth="1"/>
    <col min="4" max="4" width="14.6640625" style="148" customWidth="1"/>
    <col min="5" max="5" width="14.6640625" style="149" customWidth="1"/>
    <col min="6" max="8" width="12.33203125" style="149" customWidth="1"/>
    <col min="9" max="11" width="12.109375" style="149" customWidth="1"/>
    <col min="12" max="12" width="14.44140625" style="149" customWidth="1"/>
    <col min="13" max="15" width="12.109375" style="149" customWidth="1"/>
    <col min="16" max="56" width="12.109375" style="149" hidden="1" customWidth="1"/>
    <col min="57" max="57" width="1.6640625" style="149" customWidth="1"/>
    <col min="58" max="58" width="9.88671875" style="149" customWidth="1"/>
    <col min="59" max="59" width="9.88671875" style="148" customWidth="1"/>
    <col min="60" max="60" width="15.33203125" style="528" customWidth="1"/>
    <col min="61" max="61" width="10.88671875" style="148" hidden="1" customWidth="1"/>
    <col min="62" max="64" width="2" style="148" customWidth="1"/>
    <col min="65" max="65" width="15.88671875" style="149" customWidth="1"/>
    <col min="66" max="66" width="14.33203125" style="149" customWidth="1"/>
    <col min="67" max="67" width="17" style="148" customWidth="1"/>
    <col min="68" max="69" width="17.5546875" style="151" customWidth="1"/>
    <col min="70" max="70" width="16.5546875" style="152" customWidth="1"/>
    <col min="71" max="71" width="39.6640625" style="248" customWidth="1"/>
    <col min="72" max="72" width="21.109375" style="148" customWidth="1"/>
    <col min="73" max="73" width="14.33203125" style="154" customWidth="1"/>
    <col min="74" max="76" width="14.33203125" style="148" customWidth="1"/>
    <col min="77" max="78" width="15.33203125" style="148" customWidth="1"/>
    <col min="79" max="79" width="37.88671875" style="148" hidden="1" customWidth="1"/>
    <col min="80" max="16384" width="8.88671875" style="148"/>
  </cols>
  <sheetData>
    <row r="1" spans="1:79" s="149" customFormat="1" ht="58.5" customHeight="1" x14ac:dyDescent="0.3">
      <c r="A1" s="155"/>
      <c r="B1" s="770" t="s">
        <v>129</v>
      </c>
      <c r="C1" s="770"/>
      <c r="D1" s="770"/>
      <c r="E1" s="770"/>
      <c r="F1" s="157"/>
      <c r="G1" s="157"/>
      <c r="H1" s="157"/>
      <c r="I1" s="157"/>
      <c r="J1" s="157"/>
      <c r="K1" s="157"/>
      <c r="L1" s="157"/>
      <c r="M1" s="157"/>
      <c r="N1" s="157"/>
      <c r="O1" s="221"/>
      <c r="P1" s="156"/>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8" t="s">
        <v>130</v>
      </c>
      <c r="BF1" s="158"/>
      <c r="BG1" s="222"/>
      <c r="BH1" s="519"/>
      <c r="BI1" s="223"/>
      <c r="BK1" s="159"/>
      <c r="BM1" s="160" t="s">
        <v>102</v>
      </c>
      <c r="BN1" s="224"/>
      <c r="BO1" s="224"/>
      <c r="BP1" s="224"/>
      <c r="BQ1" s="224"/>
      <c r="BR1" s="224"/>
      <c r="BS1" s="225"/>
      <c r="BT1" s="181"/>
    </row>
    <row r="2" spans="1:79" s="149" customFormat="1" ht="14.4" x14ac:dyDescent="0.3">
      <c r="A2" s="155"/>
      <c r="B2" s="770" t="s">
        <v>131</v>
      </c>
      <c r="C2" s="770"/>
      <c r="D2" s="770"/>
      <c r="E2" s="770"/>
      <c r="F2" s="226"/>
      <c r="G2" s="226"/>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8"/>
      <c r="BF2" s="228"/>
      <c r="BH2" s="519"/>
      <c r="BI2" s="223"/>
      <c r="BK2" s="159"/>
      <c r="BM2" s="229"/>
      <c r="BN2" s="229"/>
      <c r="BO2" s="229"/>
      <c r="BP2" s="229"/>
      <c r="BQ2" s="229"/>
      <c r="BR2" s="229"/>
      <c r="BS2" s="229"/>
      <c r="BT2" s="229"/>
      <c r="BU2" s="230"/>
    </row>
    <row r="3" spans="1:79" ht="15" customHeight="1" x14ac:dyDescent="0.3">
      <c r="D3" s="506"/>
      <c r="E3" s="232" t="s">
        <v>132</v>
      </c>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33"/>
      <c r="BF3" s="233"/>
      <c r="BG3" s="149"/>
      <c r="BH3" s="519"/>
      <c r="BI3" s="234"/>
      <c r="BK3" s="169"/>
      <c r="BM3" s="181"/>
      <c r="BN3" s="181"/>
      <c r="BO3" s="181"/>
      <c r="BP3" s="181"/>
      <c r="BQ3" s="181"/>
      <c r="BR3" s="181"/>
      <c r="BS3" s="235"/>
      <c r="BT3" s="181"/>
    </row>
    <row r="4" spans="1:79" s="237" customFormat="1" ht="10.5" customHeight="1" x14ac:dyDescent="0.3">
      <c r="A4" s="236"/>
      <c r="E4" s="238"/>
      <c r="F4" s="239"/>
      <c r="I4" s="240"/>
      <c r="J4" s="154"/>
      <c r="K4" s="241"/>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520"/>
      <c r="BK4" s="243"/>
      <c r="BM4" s="181"/>
      <c r="BN4" s="181"/>
      <c r="BO4" s="181"/>
      <c r="BP4" s="181"/>
      <c r="BQ4" s="181"/>
      <c r="BR4" s="181"/>
      <c r="BS4" s="235"/>
      <c r="BT4" s="181"/>
      <c r="BU4" s="244"/>
    </row>
    <row r="5" spans="1:79" s="163" customFormat="1" ht="19.5" customHeight="1" x14ac:dyDescent="0.3">
      <c r="A5" s="194"/>
      <c r="B5" s="356" t="s">
        <v>133</v>
      </c>
      <c r="C5" s="357"/>
      <c r="D5" s="357"/>
      <c r="E5" s="358"/>
      <c r="F5" s="358"/>
      <c r="G5" s="358"/>
      <c r="H5" s="358"/>
      <c r="I5" s="358"/>
      <c r="J5" s="358"/>
      <c r="K5" s="358"/>
      <c r="L5" s="358"/>
      <c r="M5" s="358"/>
      <c r="N5" s="358"/>
      <c r="O5" s="358"/>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2"/>
      <c r="BF5" s="162"/>
      <c r="BG5" s="162"/>
      <c r="BH5" s="521"/>
      <c r="BI5" s="245"/>
      <c r="BK5" s="164"/>
      <c r="BM5" s="462"/>
      <c r="BN5" s="246"/>
      <c r="BO5" s="181"/>
      <c r="BP5" s="181"/>
      <c r="BQ5" s="181"/>
      <c r="BR5" s="181"/>
      <c r="BS5" s="235"/>
      <c r="BT5" s="181"/>
      <c r="BU5" s="165"/>
    </row>
    <row r="6" spans="1:79" ht="16.5" customHeight="1" x14ac:dyDescent="0.3">
      <c r="B6" s="359" t="s">
        <v>134</v>
      </c>
      <c r="C6" s="360"/>
      <c r="D6" s="360"/>
      <c r="E6" s="361"/>
      <c r="F6" s="362"/>
      <c r="G6" s="362"/>
      <c r="H6" s="362"/>
      <c r="I6" s="362"/>
      <c r="J6" s="362"/>
      <c r="K6" s="362"/>
      <c r="L6" s="362"/>
      <c r="M6" s="362"/>
      <c r="N6" s="362"/>
      <c r="O6" s="362"/>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522"/>
      <c r="BI6" s="247"/>
      <c r="BK6" s="169"/>
      <c r="BM6" s="463">
        <v>80000</v>
      </c>
      <c r="BN6" s="150" t="s">
        <v>135</v>
      </c>
      <c r="BO6" s="181"/>
      <c r="BP6" s="181"/>
      <c r="BQ6" s="181"/>
      <c r="BR6" s="148"/>
      <c r="BS6" s="235"/>
      <c r="BT6" s="181"/>
    </row>
    <row r="7" spans="1:79" ht="9" customHeight="1" x14ac:dyDescent="0.3">
      <c r="B7" s="363"/>
      <c r="C7" s="364"/>
      <c r="D7" s="365"/>
      <c r="E7" s="366"/>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c r="BA7" s="170"/>
      <c r="BB7" s="170"/>
      <c r="BC7" s="170"/>
      <c r="BD7" s="170"/>
      <c r="BE7" s="171"/>
      <c r="BF7" s="171"/>
      <c r="BG7" s="222"/>
      <c r="BH7" s="519"/>
      <c r="BI7" s="234"/>
      <c r="BK7" s="169"/>
      <c r="BM7" s="181"/>
      <c r="BN7" s="181"/>
      <c r="BO7" s="181"/>
    </row>
    <row r="8" spans="1:79" ht="52.8" x14ac:dyDescent="0.25">
      <c r="B8" s="367" t="s">
        <v>136</v>
      </c>
      <c r="C8" s="368"/>
      <c r="D8" s="369" t="s">
        <v>329</v>
      </c>
      <c r="E8" s="369" t="s">
        <v>137</v>
      </c>
      <c r="F8" s="368" t="s">
        <v>138</v>
      </c>
      <c r="G8" s="370"/>
      <c r="H8" s="370"/>
      <c r="I8" s="370"/>
      <c r="J8" s="370"/>
      <c r="K8" s="370"/>
      <c r="L8" s="371"/>
      <c r="M8" s="371"/>
      <c r="N8" s="371"/>
      <c r="O8" s="371"/>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3"/>
      <c r="BF8" s="173" t="s">
        <v>139</v>
      </c>
      <c r="BG8" s="230" t="s">
        <v>140</v>
      </c>
      <c r="BH8" s="523" t="s">
        <v>141</v>
      </c>
      <c r="BI8" s="249" t="s">
        <v>142</v>
      </c>
      <c r="BK8" s="169"/>
      <c r="BM8" s="174" t="s">
        <v>143</v>
      </c>
      <c r="BN8" s="175" t="s">
        <v>144</v>
      </c>
      <c r="BO8" s="175" t="s">
        <v>114</v>
      </c>
      <c r="BP8" s="175" t="s">
        <v>113</v>
      </c>
      <c r="BQ8" s="175" t="s">
        <v>145</v>
      </c>
      <c r="BR8" s="176" t="s">
        <v>146</v>
      </c>
      <c r="BS8" s="175" t="s">
        <v>147</v>
      </c>
      <c r="BT8" s="601" t="s">
        <v>332</v>
      </c>
    </row>
    <row r="9" spans="1:79" ht="14.4" x14ac:dyDescent="0.25">
      <c r="B9" s="250"/>
      <c r="C9" s="251"/>
      <c r="D9" s="517">
        <v>0</v>
      </c>
      <c r="E9" s="606" t="s">
        <v>333</v>
      </c>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4"/>
      <c r="BF9" s="255">
        <v>0</v>
      </c>
      <c r="BG9" s="372">
        <f t="shared" ref="BG9:BG36" si="0">SUM(F9:BD9)</f>
        <v>0</v>
      </c>
      <c r="BH9" s="524">
        <f t="shared" ref="BH9:BH36" si="1">(D9/232)*BG9</f>
        <v>0</v>
      </c>
      <c r="BI9" s="256" t="e">
        <f>IF(#REF!&lt;&gt;0,BG9/#REF!,0)</f>
        <v>#REF!</v>
      </c>
      <c r="BK9" s="169"/>
      <c r="BM9" s="257">
        <f t="shared" ref="BM9:BM36" si="2">IF(D9&gt;0,MIN($BM$6,D9),0)</f>
        <v>0</v>
      </c>
      <c r="BN9" s="177">
        <f t="shared" ref="BN9:BN36" si="3">BG9</f>
        <v>0</v>
      </c>
      <c r="BO9" s="258">
        <f>MIN(BH9,(BM9/232)*BN9)</f>
        <v>0</v>
      </c>
      <c r="BP9" s="259">
        <v>0</v>
      </c>
      <c r="BQ9" s="259">
        <v>0</v>
      </c>
      <c r="BR9" s="260">
        <f>BH9-BO9-BP9-BQ9</f>
        <v>0</v>
      </c>
      <c r="BS9" s="206"/>
      <c r="BT9" s="601"/>
    </row>
    <row r="10" spans="1:79" ht="14.4" x14ac:dyDescent="0.25">
      <c r="B10" s="768"/>
      <c r="C10" s="769"/>
      <c r="D10" s="517">
        <v>0</v>
      </c>
      <c r="E10" s="606" t="s">
        <v>333</v>
      </c>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4"/>
      <c r="BF10" s="255">
        <v>0</v>
      </c>
      <c r="BG10" s="372">
        <f t="shared" si="0"/>
        <v>0</v>
      </c>
      <c r="BH10" s="524">
        <f t="shared" si="1"/>
        <v>0</v>
      </c>
      <c r="BI10" s="256" t="e">
        <f>IF(#REF!&lt;&gt;0,BG10/#REF!,0)</f>
        <v>#REF!</v>
      </c>
      <c r="BK10" s="169"/>
      <c r="BM10" s="257">
        <f t="shared" si="2"/>
        <v>0</v>
      </c>
      <c r="BN10" s="177">
        <f t="shared" si="3"/>
        <v>0</v>
      </c>
      <c r="BO10" s="258">
        <f t="shared" ref="BO10:BO36" si="4">MIN(BH10,(BM10/232)*BN10)</f>
        <v>0</v>
      </c>
      <c r="BP10" s="259">
        <v>0</v>
      </c>
      <c r="BQ10" s="259">
        <v>0</v>
      </c>
      <c r="BR10" s="260">
        <f t="shared" ref="BR10:BR36" si="5">BH10-BO10-BP10-BQ10</f>
        <v>0</v>
      </c>
      <c r="BS10" s="206"/>
      <c r="BT10" s="601"/>
      <c r="CA10" s="261" t="s">
        <v>148</v>
      </c>
    </row>
    <row r="11" spans="1:79" ht="14.4" x14ac:dyDescent="0.25">
      <c r="B11" s="768"/>
      <c r="C11" s="769"/>
      <c r="D11" s="517">
        <v>0</v>
      </c>
      <c r="E11" s="606" t="s">
        <v>333</v>
      </c>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4"/>
      <c r="BF11" s="255"/>
      <c r="BG11" s="372">
        <f t="shared" si="0"/>
        <v>0</v>
      </c>
      <c r="BH11" s="524">
        <f t="shared" si="1"/>
        <v>0</v>
      </c>
      <c r="BI11" s="256" t="e">
        <f>IF(#REF!&lt;&gt;0,BG11/#REF!,0)</f>
        <v>#REF!</v>
      </c>
      <c r="BK11" s="169"/>
      <c r="BM11" s="257">
        <f t="shared" si="2"/>
        <v>0</v>
      </c>
      <c r="BN11" s="177">
        <f t="shared" si="3"/>
        <v>0</v>
      </c>
      <c r="BO11" s="258">
        <f t="shared" si="4"/>
        <v>0</v>
      </c>
      <c r="BP11" s="259">
        <v>0</v>
      </c>
      <c r="BQ11" s="259">
        <v>0</v>
      </c>
      <c r="BR11" s="260">
        <f t="shared" si="5"/>
        <v>0</v>
      </c>
      <c r="BS11" s="206"/>
      <c r="BT11" s="601"/>
      <c r="CA11" s="262" t="s">
        <v>149</v>
      </c>
    </row>
    <row r="12" spans="1:79" ht="14.4" x14ac:dyDescent="0.25">
      <c r="B12" s="768"/>
      <c r="C12" s="769"/>
      <c r="D12" s="517">
        <v>0</v>
      </c>
      <c r="E12" s="606" t="s">
        <v>333</v>
      </c>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4"/>
      <c r="BF12" s="255"/>
      <c r="BG12" s="372">
        <f t="shared" si="0"/>
        <v>0</v>
      </c>
      <c r="BH12" s="524">
        <f t="shared" si="1"/>
        <v>0</v>
      </c>
      <c r="BI12" s="256" t="e">
        <f>IF(#REF!&lt;&gt;0,BG12/#REF!,0)</f>
        <v>#REF!</v>
      </c>
      <c r="BK12" s="169"/>
      <c r="BM12" s="257">
        <f t="shared" si="2"/>
        <v>0</v>
      </c>
      <c r="BN12" s="177">
        <f t="shared" si="3"/>
        <v>0</v>
      </c>
      <c r="BO12" s="258">
        <f t="shared" si="4"/>
        <v>0</v>
      </c>
      <c r="BP12" s="259">
        <v>0</v>
      </c>
      <c r="BQ12" s="259">
        <v>0</v>
      </c>
      <c r="BR12" s="260">
        <f t="shared" si="5"/>
        <v>0</v>
      </c>
      <c r="BS12" s="206"/>
      <c r="BT12" s="601"/>
      <c r="CA12" s="263" t="s">
        <v>150</v>
      </c>
    </row>
    <row r="13" spans="1:79" ht="14.4" x14ac:dyDescent="0.25">
      <c r="B13" s="768"/>
      <c r="C13" s="769"/>
      <c r="D13" s="517">
        <v>0</v>
      </c>
      <c r="E13" s="606" t="s">
        <v>333</v>
      </c>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4"/>
      <c r="BF13" s="255"/>
      <c r="BG13" s="372">
        <f t="shared" si="0"/>
        <v>0</v>
      </c>
      <c r="BH13" s="524">
        <f t="shared" si="1"/>
        <v>0</v>
      </c>
      <c r="BI13" s="256" t="e">
        <f>IF(#REF!&lt;&gt;0,BG13/#REF!,0)</f>
        <v>#REF!</v>
      </c>
      <c r="BK13" s="169"/>
      <c r="BM13" s="257">
        <f t="shared" si="2"/>
        <v>0</v>
      </c>
      <c r="BN13" s="177">
        <f t="shared" si="3"/>
        <v>0</v>
      </c>
      <c r="BO13" s="258">
        <f t="shared" si="4"/>
        <v>0</v>
      </c>
      <c r="BP13" s="259">
        <v>0</v>
      </c>
      <c r="BQ13" s="259">
        <v>0</v>
      </c>
      <c r="BR13" s="260">
        <f t="shared" si="5"/>
        <v>0</v>
      </c>
      <c r="BS13" s="206"/>
      <c r="BT13" s="601"/>
      <c r="CA13" s="264" t="s">
        <v>151</v>
      </c>
    </row>
    <row r="14" spans="1:79" ht="14.4" x14ac:dyDescent="0.25">
      <c r="B14" s="768"/>
      <c r="C14" s="769"/>
      <c r="D14" s="517">
        <v>0</v>
      </c>
      <c r="E14" s="606" t="s">
        <v>333</v>
      </c>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4"/>
      <c r="BF14" s="255"/>
      <c r="BG14" s="372">
        <f t="shared" si="0"/>
        <v>0</v>
      </c>
      <c r="BH14" s="524">
        <f t="shared" si="1"/>
        <v>0</v>
      </c>
      <c r="BI14" s="256" t="e">
        <f>IF(#REF!&lt;&gt;0,BG14/#REF!,0)</f>
        <v>#REF!</v>
      </c>
      <c r="BK14" s="169"/>
      <c r="BM14" s="257">
        <f t="shared" si="2"/>
        <v>0</v>
      </c>
      <c r="BN14" s="177">
        <f t="shared" si="3"/>
        <v>0</v>
      </c>
      <c r="BO14" s="258">
        <f t="shared" si="4"/>
        <v>0</v>
      </c>
      <c r="BP14" s="259">
        <v>0</v>
      </c>
      <c r="BQ14" s="259">
        <v>0</v>
      </c>
      <c r="BR14" s="260">
        <f t="shared" si="5"/>
        <v>0</v>
      </c>
      <c r="BS14" s="206"/>
      <c r="BT14" s="601"/>
    </row>
    <row r="15" spans="1:79" ht="14.4" x14ac:dyDescent="0.25">
      <c r="B15" s="768"/>
      <c r="C15" s="769"/>
      <c r="D15" s="517">
        <v>0</v>
      </c>
      <c r="E15" s="606" t="s">
        <v>333</v>
      </c>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4"/>
      <c r="BF15" s="255"/>
      <c r="BG15" s="372">
        <f t="shared" si="0"/>
        <v>0</v>
      </c>
      <c r="BH15" s="524">
        <f t="shared" si="1"/>
        <v>0</v>
      </c>
      <c r="BI15" s="256" t="e">
        <f>IF(#REF!&lt;&gt;0,BG15/#REF!,0)</f>
        <v>#REF!</v>
      </c>
      <c r="BK15" s="169"/>
      <c r="BM15" s="257">
        <f t="shared" si="2"/>
        <v>0</v>
      </c>
      <c r="BN15" s="177">
        <f t="shared" si="3"/>
        <v>0</v>
      </c>
      <c r="BO15" s="258">
        <f t="shared" si="4"/>
        <v>0</v>
      </c>
      <c r="BP15" s="259">
        <v>0</v>
      </c>
      <c r="BQ15" s="259">
        <v>0</v>
      </c>
      <c r="BR15" s="260">
        <f t="shared" si="5"/>
        <v>0</v>
      </c>
      <c r="BS15" s="206"/>
      <c r="BT15" s="601"/>
    </row>
    <row r="16" spans="1:79" ht="14.4" x14ac:dyDescent="0.25">
      <c r="B16" s="768"/>
      <c r="C16" s="769"/>
      <c r="D16" s="517">
        <v>0</v>
      </c>
      <c r="E16" s="606" t="s">
        <v>333</v>
      </c>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4"/>
      <c r="BF16" s="255"/>
      <c r="BG16" s="372">
        <f t="shared" si="0"/>
        <v>0</v>
      </c>
      <c r="BH16" s="524">
        <f t="shared" si="1"/>
        <v>0</v>
      </c>
      <c r="BI16" s="256" t="e">
        <f>IF(#REF!&lt;&gt;0,BG16/#REF!,0)</f>
        <v>#REF!</v>
      </c>
      <c r="BK16" s="169"/>
      <c r="BM16" s="257">
        <f t="shared" si="2"/>
        <v>0</v>
      </c>
      <c r="BN16" s="177">
        <f t="shared" si="3"/>
        <v>0</v>
      </c>
      <c r="BO16" s="258">
        <f t="shared" si="4"/>
        <v>0</v>
      </c>
      <c r="BP16" s="259">
        <v>0</v>
      </c>
      <c r="BQ16" s="259">
        <v>0</v>
      </c>
      <c r="BR16" s="260">
        <f t="shared" si="5"/>
        <v>0</v>
      </c>
      <c r="BS16" s="206"/>
      <c r="BT16" s="601"/>
      <c r="CA16" s="148" t="s">
        <v>152</v>
      </c>
    </row>
    <row r="17" spans="2:79" ht="14.4" x14ac:dyDescent="0.25">
      <c r="B17" s="768"/>
      <c r="C17" s="769"/>
      <c r="D17" s="517">
        <v>0</v>
      </c>
      <c r="E17" s="606" t="s">
        <v>333</v>
      </c>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4"/>
      <c r="BF17" s="255"/>
      <c r="BG17" s="372">
        <f t="shared" si="0"/>
        <v>0</v>
      </c>
      <c r="BH17" s="524">
        <f t="shared" si="1"/>
        <v>0</v>
      </c>
      <c r="BI17" s="256" t="e">
        <f>IF(#REF!&lt;&gt;0,BG17/#REF!,0)</f>
        <v>#REF!</v>
      </c>
      <c r="BK17" s="169"/>
      <c r="BM17" s="257">
        <f t="shared" si="2"/>
        <v>0</v>
      </c>
      <c r="BN17" s="177">
        <f t="shared" si="3"/>
        <v>0</v>
      </c>
      <c r="BO17" s="258">
        <f t="shared" si="4"/>
        <v>0</v>
      </c>
      <c r="BP17" s="259">
        <v>0</v>
      </c>
      <c r="BQ17" s="259">
        <v>0</v>
      </c>
      <c r="BR17" s="260">
        <f t="shared" si="5"/>
        <v>0</v>
      </c>
      <c r="BS17" s="206"/>
      <c r="BT17" s="601"/>
      <c r="CA17" s="148" t="s">
        <v>153</v>
      </c>
    </row>
    <row r="18" spans="2:79" ht="14.4" x14ac:dyDescent="0.25">
      <c r="B18" s="768"/>
      <c r="C18" s="769"/>
      <c r="D18" s="517">
        <v>0</v>
      </c>
      <c r="E18" s="606" t="s">
        <v>333</v>
      </c>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4"/>
      <c r="BF18" s="255"/>
      <c r="BG18" s="372">
        <f t="shared" si="0"/>
        <v>0</v>
      </c>
      <c r="BH18" s="524">
        <f t="shared" si="1"/>
        <v>0</v>
      </c>
      <c r="BI18" s="256" t="e">
        <f>IF(#REF!&lt;&gt;0,BG18/#REF!,0)</f>
        <v>#REF!</v>
      </c>
      <c r="BK18" s="169"/>
      <c r="BM18" s="257">
        <f t="shared" si="2"/>
        <v>0</v>
      </c>
      <c r="BN18" s="177">
        <f t="shared" si="3"/>
        <v>0</v>
      </c>
      <c r="BO18" s="258">
        <f t="shared" si="4"/>
        <v>0</v>
      </c>
      <c r="BP18" s="259">
        <v>0</v>
      </c>
      <c r="BQ18" s="259">
        <v>0</v>
      </c>
      <c r="BR18" s="260">
        <f t="shared" si="5"/>
        <v>0</v>
      </c>
      <c r="BS18" s="206"/>
      <c r="BT18" s="601"/>
    </row>
    <row r="19" spans="2:79" ht="14.4" x14ac:dyDescent="0.25">
      <c r="B19" s="504"/>
      <c r="C19" s="505"/>
      <c r="D19" s="517">
        <v>0</v>
      </c>
      <c r="E19" s="606" t="s">
        <v>333</v>
      </c>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253"/>
      <c r="AZ19" s="253"/>
      <c r="BA19" s="253"/>
      <c r="BB19" s="253"/>
      <c r="BC19" s="253"/>
      <c r="BD19" s="253"/>
      <c r="BE19" s="254"/>
      <c r="BF19" s="255"/>
      <c r="BG19" s="372">
        <f t="shared" si="0"/>
        <v>0</v>
      </c>
      <c r="BH19" s="524">
        <f t="shared" si="1"/>
        <v>0</v>
      </c>
      <c r="BI19" s="256" t="e">
        <f>IF(#REF!&lt;&gt;0,BG19/#REF!,0)</f>
        <v>#REF!</v>
      </c>
      <c r="BK19" s="169"/>
      <c r="BM19" s="257">
        <f t="shared" si="2"/>
        <v>0</v>
      </c>
      <c r="BN19" s="177">
        <f t="shared" si="3"/>
        <v>0</v>
      </c>
      <c r="BO19" s="258">
        <f t="shared" si="4"/>
        <v>0</v>
      </c>
      <c r="BP19" s="259">
        <v>0</v>
      </c>
      <c r="BQ19" s="259">
        <v>0</v>
      </c>
      <c r="BR19" s="260">
        <f t="shared" si="5"/>
        <v>0</v>
      </c>
      <c r="BS19" s="206"/>
      <c r="BT19" s="601"/>
    </row>
    <row r="20" spans="2:79" ht="14.4" x14ac:dyDescent="0.25">
      <c r="B20" s="504"/>
      <c r="C20" s="505"/>
      <c r="D20" s="517">
        <v>0</v>
      </c>
      <c r="E20" s="606" t="s">
        <v>333</v>
      </c>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3"/>
      <c r="BB20" s="253"/>
      <c r="BC20" s="253"/>
      <c r="BD20" s="253"/>
      <c r="BE20" s="254"/>
      <c r="BF20" s="255"/>
      <c r="BG20" s="372">
        <f t="shared" si="0"/>
        <v>0</v>
      </c>
      <c r="BH20" s="524">
        <f t="shared" si="1"/>
        <v>0</v>
      </c>
      <c r="BI20" s="256" t="e">
        <f>IF(#REF!&lt;&gt;0,BG20/#REF!,0)</f>
        <v>#REF!</v>
      </c>
      <c r="BK20" s="169"/>
      <c r="BM20" s="257">
        <f t="shared" si="2"/>
        <v>0</v>
      </c>
      <c r="BN20" s="177">
        <f t="shared" si="3"/>
        <v>0</v>
      </c>
      <c r="BO20" s="258">
        <f t="shared" si="4"/>
        <v>0</v>
      </c>
      <c r="BP20" s="259">
        <v>0</v>
      </c>
      <c r="BQ20" s="259">
        <v>0</v>
      </c>
      <c r="BR20" s="260">
        <f t="shared" si="5"/>
        <v>0</v>
      </c>
      <c r="BS20" s="206"/>
      <c r="BT20" s="601"/>
    </row>
    <row r="21" spans="2:79" ht="14.4" x14ac:dyDescent="0.25">
      <c r="B21" s="768"/>
      <c r="C21" s="769"/>
      <c r="D21" s="517">
        <v>0</v>
      </c>
      <c r="E21" s="606" t="s">
        <v>333</v>
      </c>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4"/>
      <c r="BF21" s="255"/>
      <c r="BG21" s="372">
        <f t="shared" si="0"/>
        <v>0</v>
      </c>
      <c r="BH21" s="524">
        <f t="shared" si="1"/>
        <v>0</v>
      </c>
      <c r="BI21" s="256" t="e">
        <f>IF(#REF!&lt;&gt;0,BG21/#REF!,0)</f>
        <v>#REF!</v>
      </c>
      <c r="BK21" s="169"/>
      <c r="BM21" s="257">
        <f t="shared" si="2"/>
        <v>0</v>
      </c>
      <c r="BN21" s="177">
        <f t="shared" si="3"/>
        <v>0</v>
      </c>
      <c r="BO21" s="258">
        <f t="shared" si="4"/>
        <v>0</v>
      </c>
      <c r="BP21" s="259">
        <v>0</v>
      </c>
      <c r="BQ21" s="259">
        <v>0</v>
      </c>
      <c r="BR21" s="260">
        <f t="shared" si="5"/>
        <v>0</v>
      </c>
      <c r="BS21" s="206"/>
      <c r="BT21" s="601"/>
    </row>
    <row r="22" spans="2:79" ht="14.4" x14ac:dyDescent="0.25">
      <c r="B22" s="768"/>
      <c r="C22" s="769"/>
      <c r="D22" s="517">
        <v>0</v>
      </c>
      <c r="E22" s="606" t="s">
        <v>333</v>
      </c>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4"/>
      <c r="BF22" s="255"/>
      <c r="BG22" s="372">
        <f t="shared" si="0"/>
        <v>0</v>
      </c>
      <c r="BH22" s="524">
        <f t="shared" si="1"/>
        <v>0</v>
      </c>
      <c r="BI22" s="256" t="e">
        <f>IF(#REF!&lt;&gt;0,BG22/#REF!,0)</f>
        <v>#REF!</v>
      </c>
      <c r="BK22" s="169"/>
      <c r="BM22" s="257">
        <f t="shared" si="2"/>
        <v>0</v>
      </c>
      <c r="BN22" s="177">
        <f t="shared" si="3"/>
        <v>0</v>
      </c>
      <c r="BO22" s="258">
        <f t="shared" si="4"/>
        <v>0</v>
      </c>
      <c r="BP22" s="259">
        <v>0</v>
      </c>
      <c r="BQ22" s="259">
        <v>0</v>
      </c>
      <c r="BR22" s="260">
        <f t="shared" si="5"/>
        <v>0</v>
      </c>
      <c r="BS22" s="206"/>
      <c r="BT22" s="601"/>
    </row>
    <row r="23" spans="2:79" ht="14.4" x14ac:dyDescent="0.25">
      <c r="B23" s="768"/>
      <c r="C23" s="769"/>
      <c r="D23" s="517">
        <v>0</v>
      </c>
      <c r="E23" s="606" t="s">
        <v>333</v>
      </c>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4"/>
      <c r="BF23" s="255"/>
      <c r="BG23" s="373">
        <f t="shared" si="0"/>
        <v>0</v>
      </c>
      <c r="BH23" s="524">
        <f t="shared" si="1"/>
        <v>0</v>
      </c>
      <c r="BI23" s="256" t="e">
        <f>IF(#REF!&lt;&gt;0,BG23/#REF!,0)</f>
        <v>#REF!</v>
      </c>
      <c r="BK23" s="169"/>
      <c r="BM23" s="257">
        <f t="shared" si="2"/>
        <v>0</v>
      </c>
      <c r="BN23" s="177">
        <f t="shared" si="3"/>
        <v>0</v>
      </c>
      <c r="BO23" s="258">
        <f t="shared" si="4"/>
        <v>0</v>
      </c>
      <c r="BP23" s="259">
        <v>0</v>
      </c>
      <c r="BQ23" s="259">
        <v>0</v>
      </c>
      <c r="BR23" s="260">
        <f t="shared" si="5"/>
        <v>0</v>
      </c>
      <c r="BS23" s="206"/>
    </row>
    <row r="24" spans="2:79" ht="14.4" x14ac:dyDescent="0.25">
      <c r="B24" s="768"/>
      <c r="C24" s="769"/>
      <c r="D24" s="517">
        <v>0</v>
      </c>
      <c r="E24" s="606" t="s">
        <v>333</v>
      </c>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4"/>
      <c r="BF24" s="255"/>
      <c r="BG24" s="373">
        <f t="shared" si="0"/>
        <v>0</v>
      </c>
      <c r="BH24" s="524">
        <f t="shared" si="1"/>
        <v>0</v>
      </c>
      <c r="BI24" s="256" t="e">
        <f>IF(#REF!&lt;&gt;0,BG24/#REF!,0)</f>
        <v>#REF!</v>
      </c>
      <c r="BK24" s="169"/>
      <c r="BM24" s="257">
        <f t="shared" si="2"/>
        <v>0</v>
      </c>
      <c r="BN24" s="177">
        <f t="shared" si="3"/>
        <v>0</v>
      </c>
      <c r="BO24" s="258">
        <f t="shared" si="4"/>
        <v>0</v>
      </c>
      <c r="BP24" s="259">
        <v>0</v>
      </c>
      <c r="BQ24" s="259">
        <v>0</v>
      </c>
      <c r="BR24" s="260">
        <f t="shared" si="5"/>
        <v>0</v>
      </c>
      <c r="BS24" s="206"/>
    </row>
    <row r="25" spans="2:79" ht="14.4" x14ac:dyDescent="0.25">
      <c r="B25" s="768"/>
      <c r="C25" s="769"/>
      <c r="D25" s="517">
        <v>0</v>
      </c>
      <c r="E25" s="606" t="s">
        <v>333</v>
      </c>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4"/>
      <c r="BF25" s="255"/>
      <c r="BG25" s="373">
        <f t="shared" si="0"/>
        <v>0</v>
      </c>
      <c r="BH25" s="524">
        <f t="shared" si="1"/>
        <v>0</v>
      </c>
      <c r="BI25" s="256" t="e">
        <f>IF(#REF!&lt;&gt;0,BG25/#REF!,0)</f>
        <v>#REF!</v>
      </c>
      <c r="BK25" s="169"/>
      <c r="BM25" s="257">
        <f t="shared" si="2"/>
        <v>0</v>
      </c>
      <c r="BN25" s="177">
        <f t="shared" si="3"/>
        <v>0</v>
      </c>
      <c r="BO25" s="258">
        <f t="shared" si="4"/>
        <v>0</v>
      </c>
      <c r="BP25" s="259">
        <v>0</v>
      </c>
      <c r="BQ25" s="259">
        <v>0</v>
      </c>
      <c r="BR25" s="260">
        <f t="shared" si="5"/>
        <v>0</v>
      </c>
      <c r="BS25" s="206"/>
    </row>
    <row r="26" spans="2:79" ht="14.4" hidden="1" x14ac:dyDescent="0.25">
      <c r="B26" s="768"/>
      <c r="C26" s="769"/>
      <c r="D26" s="517">
        <v>0</v>
      </c>
      <c r="E26" s="606" t="s">
        <v>333</v>
      </c>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c r="BE26" s="254"/>
      <c r="BF26" s="255"/>
      <c r="BG26" s="373">
        <f t="shared" si="0"/>
        <v>0</v>
      </c>
      <c r="BH26" s="524">
        <f t="shared" si="1"/>
        <v>0</v>
      </c>
      <c r="BI26" s="256" t="e">
        <f>IF(#REF!&lt;&gt;0,BG26/#REF!,0)</f>
        <v>#REF!</v>
      </c>
      <c r="BK26" s="169"/>
      <c r="BM26" s="257">
        <f t="shared" si="2"/>
        <v>0</v>
      </c>
      <c r="BN26" s="177">
        <f t="shared" si="3"/>
        <v>0</v>
      </c>
      <c r="BO26" s="258">
        <f t="shared" si="4"/>
        <v>0</v>
      </c>
      <c r="BP26" s="259">
        <v>0</v>
      </c>
      <c r="BQ26" s="259">
        <v>0</v>
      </c>
      <c r="BR26" s="260">
        <f t="shared" si="5"/>
        <v>0</v>
      </c>
      <c r="BS26" s="206"/>
    </row>
    <row r="27" spans="2:79" ht="14.4" hidden="1" x14ac:dyDescent="0.25">
      <c r="B27" s="768"/>
      <c r="C27" s="769"/>
      <c r="D27" s="517">
        <v>0</v>
      </c>
      <c r="E27" s="606" t="s">
        <v>333</v>
      </c>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254"/>
      <c r="BF27" s="255"/>
      <c r="BG27" s="373">
        <f t="shared" si="0"/>
        <v>0</v>
      </c>
      <c r="BH27" s="524">
        <f t="shared" si="1"/>
        <v>0</v>
      </c>
      <c r="BI27" s="256" t="e">
        <f>IF(#REF!&lt;&gt;0,BG27/#REF!,0)</f>
        <v>#REF!</v>
      </c>
      <c r="BK27" s="169"/>
      <c r="BM27" s="257">
        <f t="shared" si="2"/>
        <v>0</v>
      </c>
      <c r="BN27" s="177">
        <f t="shared" si="3"/>
        <v>0</v>
      </c>
      <c r="BO27" s="258">
        <f t="shared" si="4"/>
        <v>0</v>
      </c>
      <c r="BP27" s="259">
        <v>0</v>
      </c>
      <c r="BQ27" s="259">
        <v>0</v>
      </c>
      <c r="BR27" s="260">
        <f t="shared" si="5"/>
        <v>0</v>
      </c>
      <c r="BS27" s="206"/>
    </row>
    <row r="28" spans="2:79" ht="14.4" hidden="1" x14ac:dyDescent="0.25">
      <c r="B28" s="768"/>
      <c r="C28" s="769"/>
      <c r="D28" s="517">
        <v>0</v>
      </c>
      <c r="E28" s="606" t="s">
        <v>333</v>
      </c>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4"/>
      <c r="BF28" s="255"/>
      <c r="BG28" s="373">
        <f t="shared" si="0"/>
        <v>0</v>
      </c>
      <c r="BH28" s="524">
        <f t="shared" si="1"/>
        <v>0</v>
      </c>
      <c r="BI28" s="256" t="e">
        <f>IF(#REF!&lt;&gt;0,BG28/#REF!,0)</f>
        <v>#REF!</v>
      </c>
      <c r="BK28" s="169"/>
      <c r="BM28" s="257">
        <f t="shared" si="2"/>
        <v>0</v>
      </c>
      <c r="BN28" s="177">
        <f t="shared" si="3"/>
        <v>0</v>
      </c>
      <c r="BO28" s="258">
        <f t="shared" si="4"/>
        <v>0</v>
      </c>
      <c r="BP28" s="259">
        <v>0</v>
      </c>
      <c r="BQ28" s="259">
        <v>0</v>
      </c>
      <c r="BR28" s="260">
        <f t="shared" si="5"/>
        <v>0</v>
      </c>
      <c r="BS28" s="206"/>
    </row>
    <row r="29" spans="2:79" ht="14.4" hidden="1" x14ac:dyDescent="0.25">
      <c r="B29" s="768"/>
      <c r="C29" s="769"/>
      <c r="D29" s="517">
        <v>0</v>
      </c>
      <c r="E29" s="606" t="s">
        <v>333</v>
      </c>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4"/>
      <c r="BF29" s="255"/>
      <c r="BG29" s="373">
        <f t="shared" si="0"/>
        <v>0</v>
      </c>
      <c r="BH29" s="524">
        <f t="shared" si="1"/>
        <v>0</v>
      </c>
      <c r="BI29" s="256" t="e">
        <f>IF(#REF!&lt;&gt;0,BG29/#REF!,0)</f>
        <v>#REF!</v>
      </c>
      <c r="BK29" s="169"/>
      <c r="BM29" s="257">
        <f t="shared" si="2"/>
        <v>0</v>
      </c>
      <c r="BN29" s="177">
        <f t="shared" si="3"/>
        <v>0</v>
      </c>
      <c r="BO29" s="258">
        <f t="shared" si="4"/>
        <v>0</v>
      </c>
      <c r="BP29" s="259">
        <v>0</v>
      </c>
      <c r="BQ29" s="259">
        <v>0</v>
      </c>
      <c r="BR29" s="260">
        <f t="shared" si="5"/>
        <v>0</v>
      </c>
      <c r="BS29" s="206"/>
    </row>
    <row r="30" spans="2:79" ht="14.4" hidden="1" x14ac:dyDescent="0.25">
      <c r="B30" s="768"/>
      <c r="C30" s="769"/>
      <c r="D30" s="517">
        <v>0</v>
      </c>
      <c r="E30" s="606" t="s">
        <v>333</v>
      </c>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4"/>
      <c r="BF30" s="255"/>
      <c r="BG30" s="373">
        <f t="shared" si="0"/>
        <v>0</v>
      </c>
      <c r="BH30" s="524">
        <f t="shared" si="1"/>
        <v>0</v>
      </c>
      <c r="BI30" s="256" t="e">
        <f>IF(#REF!&lt;&gt;0,BG30/#REF!,0)</f>
        <v>#REF!</v>
      </c>
      <c r="BK30" s="169"/>
      <c r="BM30" s="257">
        <f t="shared" si="2"/>
        <v>0</v>
      </c>
      <c r="BN30" s="177">
        <f t="shared" si="3"/>
        <v>0</v>
      </c>
      <c r="BO30" s="258">
        <f t="shared" si="4"/>
        <v>0</v>
      </c>
      <c r="BP30" s="259">
        <v>0</v>
      </c>
      <c r="BQ30" s="259">
        <v>0</v>
      </c>
      <c r="BR30" s="260">
        <f t="shared" si="5"/>
        <v>0</v>
      </c>
      <c r="BS30" s="206"/>
    </row>
    <row r="31" spans="2:79" ht="14.4" hidden="1" x14ac:dyDescent="0.25">
      <c r="B31" s="768"/>
      <c r="C31" s="769"/>
      <c r="D31" s="517">
        <v>0</v>
      </c>
      <c r="E31" s="606" t="s">
        <v>333</v>
      </c>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4"/>
      <c r="BF31" s="255"/>
      <c r="BG31" s="373">
        <f t="shared" si="0"/>
        <v>0</v>
      </c>
      <c r="BH31" s="524">
        <f t="shared" si="1"/>
        <v>0</v>
      </c>
      <c r="BI31" s="256" t="e">
        <f>IF(#REF!&lt;&gt;0,BG31/#REF!,0)</f>
        <v>#REF!</v>
      </c>
      <c r="BK31" s="169"/>
      <c r="BM31" s="257">
        <f t="shared" si="2"/>
        <v>0</v>
      </c>
      <c r="BN31" s="177">
        <f t="shared" si="3"/>
        <v>0</v>
      </c>
      <c r="BO31" s="258">
        <f t="shared" si="4"/>
        <v>0</v>
      </c>
      <c r="BP31" s="259">
        <v>0</v>
      </c>
      <c r="BQ31" s="259">
        <v>0</v>
      </c>
      <c r="BR31" s="260">
        <f t="shared" si="5"/>
        <v>0</v>
      </c>
      <c r="BS31" s="206"/>
    </row>
    <row r="32" spans="2:79" ht="14.4" hidden="1" x14ac:dyDescent="0.25">
      <c r="B32" s="768"/>
      <c r="C32" s="769"/>
      <c r="D32" s="517">
        <v>0</v>
      </c>
      <c r="E32" s="606" t="s">
        <v>333</v>
      </c>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4"/>
      <c r="BF32" s="255"/>
      <c r="BG32" s="373">
        <f t="shared" si="0"/>
        <v>0</v>
      </c>
      <c r="BH32" s="524">
        <f t="shared" si="1"/>
        <v>0</v>
      </c>
      <c r="BI32" s="256" t="e">
        <f>IF(#REF!&lt;&gt;0,BG32/#REF!,0)</f>
        <v>#REF!</v>
      </c>
      <c r="BK32" s="169"/>
      <c r="BM32" s="257">
        <f t="shared" si="2"/>
        <v>0</v>
      </c>
      <c r="BN32" s="177">
        <f t="shared" si="3"/>
        <v>0</v>
      </c>
      <c r="BO32" s="258">
        <f t="shared" si="4"/>
        <v>0</v>
      </c>
      <c r="BP32" s="259">
        <v>0</v>
      </c>
      <c r="BQ32" s="259">
        <v>0</v>
      </c>
      <c r="BR32" s="260">
        <f t="shared" si="5"/>
        <v>0</v>
      </c>
      <c r="BS32" s="206"/>
    </row>
    <row r="33" spans="1:78" ht="14.4" hidden="1" x14ac:dyDescent="0.25">
      <c r="B33" s="768"/>
      <c r="C33" s="769"/>
      <c r="D33" s="517">
        <v>0</v>
      </c>
      <c r="E33" s="606" t="s">
        <v>333</v>
      </c>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4"/>
      <c r="BF33" s="255"/>
      <c r="BG33" s="373">
        <f t="shared" si="0"/>
        <v>0</v>
      </c>
      <c r="BH33" s="524">
        <f t="shared" si="1"/>
        <v>0</v>
      </c>
      <c r="BI33" s="256" t="e">
        <f>IF(#REF!&lt;&gt;0,BG33/#REF!,0)</f>
        <v>#REF!</v>
      </c>
      <c r="BK33" s="169"/>
      <c r="BM33" s="257">
        <f t="shared" si="2"/>
        <v>0</v>
      </c>
      <c r="BN33" s="177">
        <f t="shared" si="3"/>
        <v>0</v>
      </c>
      <c r="BO33" s="258">
        <f t="shared" si="4"/>
        <v>0</v>
      </c>
      <c r="BP33" s="259">
        <v>0</v>
      </c>
      <c r="BQ33" s="259">
        <v>0</v>
      </c>
      <c r="BR33" s="260">
        <f t="shared" si="5"/>
        <v>0</v>
      </c>
      <c r="BS33" s="206"/>
    </row>
    <row r="34" spans="1:78" ht="14.4" hidden="1" x14ac:dyDescent="0.25">
      <c r="B34" s="768"/>
      <c r="C34" s="769"/>
      <c r="D34" s="517">
        <v>0</v>
      </c>
      <c r="E34" s="606" t="s">
        <v>333</v>
      </c>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4"/>
      <c r="BF34" s="255"/>
      <c r="BG34" s="373">
        <f t="shared" si="0"/>
        <v>0</v>
      </c>
      <c r="BH34" s="524">
        <f t="shared" si="1"/>
        <v>0</v>
      </c>
      <c r="BI34" s="256" t="e">
        <f>IF(#REF!&lt;&gt;0,BG34/#REF!,0)</f>
        <v>#REF!</v>
      </c>
      <c r="BK34" s="169"/>
      <c r="BM34" s="257">
        <f t="shared" si="2"/>
        <v>0</v>
      </c>
      <c r="BN34" s="177">
        <f t="shared" si="3"/>
        <v>0</v>
      </c>
      <c r="BO34" s="258">
        <f t="shared" si="4"/>
        <v>0</v>
      </c>
      <c r="BP34" s="259">
        <v>0</v>
      </c>
      <c r="BQ34" s="259">
        <v>0</v>
      </c>
      <c r="BR34" s="260">
        <f t="shared" si="5"/>
        <v>0</v>
      </c>
      <c r="BS34" s="206"/>
    </row>
    <row r="35" spans="1:78" ht="14.4" hidden="1" x14ac:dyDescent="0.25">
      <c r="B35" s="768"/>
      <c r="C35" s="769"/>
      <c r="D35" s="517">
        <v>0</v>
      </c>
      <c r="E35" s="606" t="s">
        <v>333</v>
      </c>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4"/>
      <c r="BF35" s="255"/>
      <c r="BG35" s="373">
        <f t="shared" si="0"/>
        <v>0</v>
      </c>
      <c r="BH35" s="524">
        <f t="shared" si="1"/>
        <v>0</v>
      </c>
      <c r="BI35" s="256" t="e">
        <f>IF(#REF!&lt;&gt;0,BG35/#REF!,0)</f>
        <v>#REF!</v>
      </c>
      <c r="BK35" s="169"/>
      <c r="BM35" s="257">
        <f t="shared" si="2"/>
        <v>0</v>
      </c>
      <c r="BN35" s="177">
        <f t="shared" si="3"/>
        <v>0</v>
      </c>
      <c r="BO35" s="258">
        <f t="shared" si="4"/>
        <v>0</v>
      </c>
      <c r="BP35" s="259">
        <v>0</v>
      </c>
      <c r="BQ35" s="259">
        <v>0</v>
      </c>
      <c r="BR35" s="260">
        <f t="shared" si="5"/>
        <v>0</v>
      </c>
      <c r="BS35" s="206"/>
    </row>
    <row r="36" spans="1:78" ht="14.4" hidden="1" x14ac:dyDescent="0.25">
      <c r="B36" s="768"/>
      <c r="C36" s="769"/>
      <c r="D36" s="517">
        <v>0</v>
      </c>
      <c r="E36" s="606" t="s">
        <v>333</v>
      </c>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4"/>
      <c r="BF36" s="255"/>
      <c r="BG36" s="373">
        <f t="shared" si="0"/>
        <v>0</v>
      </c>
      <c r="BH36" s="524">
        <f t="shared" si="1"/>
        <v>0</v>
      </c>
      <c r="BI36" s="256" t="e">
        <f>IF(#REF!&lt;&gt;0,BG36/#REF!,0)</f>
        <v>#REF!</v>
      </c>
      <c r="BK36" s="169"/>
      <c r="BM36" s="257">
        <f t="shared" si="2"/>
        <v>0</v>
      </c>
      <c r="BN36" s="177">
        <f t="shared" si="3"/>
        <v>0</v>
      </c>
      <c r="BO36" s="258">
        <f t="shared" si="4"/>
        <v>0</v>
      </c>
      <c r="BP36" s="259">
        <v>0</v>
      </c>
      <c r="BQ36" s="259">
        <v>0</v>
      </c>
      <c r="BR36" s="260">
        <f t="shared" si="5"/>
        <v>0</v>
      </c>
      <c r="BS36" s="206"/>
    </row>
    <row r="37" spans="1:78" ht="15" hidden="1" customHeight="1" x14ac:dyDescent="0.25">
      <c r="A37" s="231" t="s">
        <v>154</v>
      </c>
      <c r="B37" s="768"/>
      <c r="C37" s="769"/>
      <c r="D37" s="517">
        <v>0</v>
      </c>
      <c r="E37" s="606" t="s">
        <v>333</v>
      </c>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4"/>
      <c r="BF37" s="255"/>
      <c r="BG37" s="467">
        <f t="shared" ref="BG37:BG39" si="6">SUM(F37:BD37)</f>
        <v>0</v>
      </c>
      <c r="BH37" s="525">
        <f t="shared" ref="BH37:BH39" si="7">(D37/232)*BG37</f>
        <v>0</v>
      </c>
      <c r="BI37" s="256" t="e">
        <f>IF(#REF!&lt;&gt;0,BG37/#REF!,0)</f>
        <v>#REF!</v>
      </c>
      <c r="BK37" s="169"/>
      <c r="BM37" s="257">
        <f t="shared" ref="BM37:BM39" si="8">IF(D37&gt;0,MIN($BM$6,D37),0)</f>
        <v>0</v>
      </c>
      <c r="BN37" s="177">
        <f t="shared" ref="BN37:BN39" si="9">BG37</f>
        <v>0</v>
      </c>
      <c r="BO37" s="258">
        <f t="shared" ref="BO37:BO39" si="10">MIN(BH37,(BM37/232)*BN37)</f>
        <v>0</v>
      </c>
      <c r="BP37" s="259">
        <v>0</v>
      </c>
      <c r="BQ37" s="259">
        <v>0</v>
      </c>
      <c r="BR37" s="260">
        <f t="shared" ref="BR37:BR39" si="11">BH37-BO37-BP37-BQ37</f>
        <v>0</v>
      </c>
      <c r="BS37" s="206"/>
    </row>
    <row r="38" spans="1:78" ht="15" hidden="1" customHeight="1" x14ac:dyDescent="0.25">
      <c r="A38" s="231" t="s">
        <v>154</v>
      </c>
      <c r="B38" s="768"/>
      <c r="C38" s="769"/>
      <c r="D38" s="517">
        <v>0</v>
      </c>
      <c r="E38" s="606" t="s">
        <v>333</v>
      </c>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4"/>
      <c r="BF38" s="255"/>
      <c r="BG38" s="467">
        <f t="shared" si="6"/>
        <v>0</v>
      </c>
      <c r="BH38" s="525">
        <f t="shared" si="7"/>
        <v>0</v>
      </c>
      <c r="BI38" s="256" t="e">
        <f>IF(#REF!&lt;&gt;0,BG38/#REF!,0)</f>
        <v>#REF!</v>
      </c>
      <c r="BK38" s="169"/>
      <c r="BM38" s="257">
        <f t="shared" si="8"/>
        <v>0</v>
      </c>
      <c r="BN38" s="177">
        <f t="shared" si="9"/>
        <v>0</v>
      </c>
      <c r="BO38" s="258">
        <f t="shared" si="10"/>
        <v>0</v>
      </c>
      <c r="BP38" s="259">
        <v>0</v>
      </c>
      <c r="BQ38" s="259">
        <v>0</v>
      </c>
      <c r="BR38" s="260">
        <f t="shared" si="11"/>
        <v>0</v>
      </c>
      <c r="BS38" s="206"/>
    </row>
    <row r="39" spans="1:78" ht="15" hidden="1" customHeight="1" x14ac:dyDescent="0.25">
      <c r="A39" s="267" t="s">
        <v>154</v>
      </c>
      <c r="B39" s="768"/>
      <c r="C39" s="769"/>
      <c r="D39" s="517">
        <v>0</v>
      </c>
      <c r="E39" s="606" t="s">
        <v>333</v>
      </c>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4"/>
      <c r="BF39" s="255"/>
      <c r="BG39" s="467">
        <f t="shared" si="6"/>
        <v>0</v>
      </c>
      <c r="BH39" s="525">
        <f t="shared" si="7"/>
        <v>0</v>
      </c>
      <c r="BI39" s="256" t="e">
        <f>IF(#REF!&lt;&gt;0,BG39/#REF!,0)</f>
        <v>#REF!</v>
      </c>
      <c r="BK39" s="169"/>
      <c r="BM39" s="257">
        <f t="shared" si="8"/>
        <v>0</v>
      </c>
      <c r="BN39" s="177">
        <f t="shared" si="9"/>
        <v>0</v>
      </c>
      <c r="BO39" s="258">
        <f t="shared" si="10"/>
        <v>0</v>
      </c>
      <c r="BP39" s="259">
        <v>0</v>
      </c>
      <c r="BQ39" s="259">
        <v>0</v>
      </c>
      <c r="BR39" s="260">
        <f t="shared" si="11"/>
        <v>0</v>
      </c>
      <c r="BS39" s="206"/>
    </row>
    <row r="40" spans="1:78" s="154" customFormat="1" ht="14.4" x14ac:dyDescent="0.3">
      <c r="A40" s="207" t="s">
        <v>118</v>
      </c>
      <c r="E40" s="168"/>
      <c r="BG40" s="186" t="s">
        <v>155</v>
      </c>
      <c r="BH40" s="526" t="s">
        <v>156</v>
      </c>
      <c r="BK40" s="178"/>
      <c r="BM40" s="268"/>
      <c r="BN40" s="269"/>
      <c r="BP40" s="270"/>
      <c r="BQ40" s="270"/>
      <c r="BR40" s="270"/>
      <c r="BS40" s="235"/>
      <c r="BV40" s="180"/>
      <c r="BW40" s="180"/>
      <c r="BX40" s="180"/>
      <c r="BY40" s="180"/>
      <c r="BZ40" s="180"/>
    </row>
    <row r="41" spans="1:78" ht="14.4" x14ac:dyDescent="0.3">
      <c r="B41" s="181"/>
      <c r="C41" s="181"/>
      <c r="D41" s="182"/>
      <c r="E41" s="182" t="s">
        <v>157</v>
      </c>
      <c r="F41" s="374">
        <f t="shared" ref="F41:AK41" si="12">SUM(F9:F39)</f>
        <v>0</v>
      </c>
      <c r="G41" s="374">
        <f t="shared" si="12"/>
        <v>0</v>
      </c>
      <c r="H41" s="374">
        <f t="shared" si="12"/>
        <v>0</v>
      </c>
      <c r="I41" s="374">
        <f t="shared" si="12"/>
        <v>0</v>
      </c>
      <c r="J41" s="374">
        <f t="shared" si="12"/>
        <v>0</v>
      </c>
      <c r="K41" s="374">
        <f t="shared" si="12"/>
        <v>0</v>
      </c>
      <c r="L41" s="374">
        <f t="shared" si="12"/>
        <v>0</v>
      </c>
      <c r="M41" s="374">
        <f t="shared" si="12"/>
        <v>0</v>
      </c>
      <c r="N41" s="374">
        <f t="shared" si="12"/>
        <v>0</v>
      </c>
      <c r="O41" s="374">
        <f t="shared" si="12"/>
        <v>0</v>
      </c>
      <c r="P41" s="183">
        <f t="shared" si="12"/>
        <v>0</v>
      </c>
      <c r="Q41" s="183">
        <f t="shared" si="12"/>
        <v>0</v>
      </c>
      <c r="R41" s="183">
        <f t="shared" si="12"/>
        <v>0</v>
      </c>
      <c r="S41" s="183">
        <f t="shared" si="12"/>
        <v>0</v>
      </c>
      <c r="T41" s="183">
        <f t="shared" si="12"/>
        <v>0</v>
      </c>
      <c r="U41" s="183">
        <f t="shared" si="12"/>
        <v>0</v>
      </c>
      <c r="V41" s="183">
        <f t="shared" si="12"/>
        <v>0</v>
      </c>
      <c r="W41" s="183">
        <f t="shared" si="12"/>
        <v>0</v>
      </c>
      <c r="X41" s="183">
        <f t="shared" si="12"/>
        <v>0</v>
      </c>
      <c r="Y41" s="183">
        <f t="shared" si="12"/>
        <v>0</v>
      </c>
      <c r="Z41" s="183">
        <f t="shared" si="12"/>
        <v>0</v>
      </c>
      <c r="AA41" s="183">
        <f t="shared" si="12"/>
        <v>0</v>
      </c>
      <c r="AB41" s="183">
        <f t="shared" si="12"/>
        <v>0</v>
      </c>
      <c r="AC41" s="183">
        <f t="shared" si="12"/>
        <v>0</v>
      </c>
      <c r="AD41" s="183">
        <f t="shared" si="12"/>
        <v>0</v>
      </c>
      <c r="AE41" s="183">
        <f t="shared" si="12"/>
        <v>0</v>
      </c>
      <c r="AF41" s="183">
        <f t="shared" si="12"/>
        <v>0</v>
      </c>
      <c r="AG41" s="183">
        <f t="shared" si="12"/>
        <v>0</v>
      </c>
      <c r="AH41" s="183">
        <f t="shared" si="12"/>
        <v>0</v>
      </c>
      <c r="AI41" s="183">
        <f t="shared" si="12"/>
        <v>0</v>
      </c>
      <c r="AJ41" s="183">
        <f t="shared" si="12"/>
        <v>0</v>
      </c>
      <c r="AK41" s="183">
        <f t="shared" si="12"/>
        <v>0</v>
      </c>
      <c r="AL41" s="183">
        <f t="shared" ref="AL41:BD41" si="13">SUM(AL9:AL39)</f>
        <v>0</v>
      </c>
      <c r="AM41" s="183">
        <f t="shared" si="13"/>
        <v>0</v>
      </c>
      <c r="AN41" s="183">
        <f t="shared" si="13"/>
        <v>0</v>
      </c>
      <c r="AO41" s="183">
        <f t="shared" si="13"/>
        <v>0</v>
      </c>
      <c r="AP41" s="183">
        <f t="shared" si="13"/>
        <v>0</v>
      </c>
      <c r="AQ41" s="183">
        <f t="shared" si="13"/>
        <v>0</v>
      </c>
      <c r="AR41" s="183">
        <f t="shared" si="13"/>
        <v>0</v>
      </c>
      <c r="AS41" s="183">
        <f t="shared" si="13"/>
        <v>0</v>
      </c>
      <c r="AT41" s="183">
        <f t="shared" si="13"/>
        <v>0</v>
      </c>
      <c r="AU41" s="183">
        <f t="shared" si="13"/>
        <v>0</v>
      </c>
      <c r="AV41" s="183">
        <f t="shared" si="13"/>
        <v>0</v>
      </c>
      <c r="AW41" s="183">
        <f t="shared" si="13"/>
        <v>0</v>
      </c>
      <c r="AX41" s="183">
        <f t="shared" si="13"/>
        <v>0</v>
      </c>
      <c r="AY41" s="183">
        <f t="shared" si="13"/>
        <v>0</v>
      </c>
      <c r="AZ41" s="183">
        <f t="shared" si="13"/>
        <v>0</v>
      </c>
      <c r="BA41" s="183">
        <f t="shared" si="13"/>
        <v>0</v>
      </c>
      <c r="BB41" s="183">
        <f t="shared" si="13"/>
        <v>0</v>
      </c>
      <c r="BC41" s="183">
        <f t="shared" si="13"/>
        <v>0</v>
      </c>
      <c r="BD41" s="183">
        <f t="shared" si="13"/>
        <v>0</v>
      </c>
      <c r="BE41" s="154"/>
      <c r="BF41" s="376">
        <f>SUM(BF9:BF39)</f>
        <v>0</v>
      </c>
      <c r="BG41" s="376">
        <f>SUM(BG9:BG39)</f>
        <v>0</v>
      </c>
      <c r="BH41" s="527">
        <f>SUM(BH9:BH39)</f>
        <v>0</v>
      </c>
      <c r="BK41" s="169"/>
      <c r="BM41" s="466">
        <f>COUNTIF(BO9:BO40,"&gt;1")</f>
        <v>0</v>
      </c>
      <c r="BN41" s="467">
        <f>SUM(BN9:BN40)</f>
        <v>0</v>
      </c>
      <c r="BO41" s="468">
        <f>SUM(BO9:BO40)</f>
        <v>0</v>
      </c>
      <c r="BP41" s="468">
        <f>SUM(BP9:BP40)</f>
        <v>0</v>
      </c>
      <c r="BQ41" s="468">
        <f>SUM(BQ9:BQ40)</f>
        <v>0</v>
      </c>
      <c r="BR41" s="468">
        <f>SUM(BR9:BR40)</f>
        <v>0</v>
      </c>
    </row>
    <row r="42" spans="1:78" s="179" customFormat="1" ht="13.2" customHeight="1" x14ac:dyDescent="0.3">
      <c r="A42" s="231"/>
      <c r="B42" s="182"/>
      <c r="C42"/>
      <c r="E42" s="182" t="s">
        <v>158</v>
      </c>
      <c r="F42" s="375">
        <f t="shared" ref="F42:AK42" si="14">COUNTIF(F9:F40,"&gt;0")</f>
        <v>0</v>
      </c>
      <c r="G42" s="375">
        <f t="shared" si="14"/>
        <v>0</v>
      </c>
      <c r="H42" s="375">
        <f t="shared" si="14"/>
        <v>0</v>
      </c>
      <c r="I42" s="375">
        <f t="shared" si="14"/>
        <v>0</v>
      </c>
      <c r="J42" s="375">
        <f t="shared" si="14"/>
        <v>0</v>
      </c>
      <c r="K42" s="375">
        <f t="shared" si="14"/>
        <v>0</v>
      </c>
      <c r="L42" s="375">
        <f t="shared" si="14"/>
        <v>0</v>
      </c>
      <c r="M42" s="375">
        <f t="shared" si="14"/>
        <v>0</v>
      </c>
      <c r="N42" s="375">
        <f t="shared" si="14"/>
        <v>0</v>
      </c>
      <c r="O42" s="375">
        <f t="shared" si="14"/>
        <v>0</v>
      </c>
      <c r="P42" s="184">
        <f t="shared" si="14"/>
        <v>0</v>
      </c>
      <c r="Q42" s="184">
        <f t="shared" si="14"/>
        <v>0</v>
      </c>
      <c r="R42" s="184">
        <f t="shared" si="14"/>
        <v>0</v>
      </c>
      <c r="S42" s="184">
        <f t="shared" si="14"/>
        <v>0</v>
      </c>
      <c r="T42" s="184">
        <f t="shared" si="14"/>
        <v>0</v>
      </c>
      <c r="U42" s="184">
        <f t="shared" si="14"/>
        <v>0</v>
      </c>
      <c r="V42" s="184">
        <f t="shared" si="14"/>
        <v>0</v>
      </c>
      <c r="W42" s="184">
        <f t="shared" si="14"/>
        <v>0</v>
      </c>
      <c r="X42" s="184">
        <f t="shared" si="14"/>
        <v>0</v>
      </c>
      <c r="Y42" s="184">
        <f t="shared" si="14"/>
        <v>0</v>
      </c>
      <c r="Z42" s="184">
        <f t="shared" si="14"/>
        <v>0</v>
      </c>
      <c r="AA42" s="184">
        <f t="shared" si="14"/>
        <v>0</v>
      </c>
      <c r="AB42" s="184">
        <f t="shared" si="14"/>
        <v>0</v>
      </c>
      <c r="AC42" s="184">
        <f t="shared" si="14"/>
        <v>0</v>
      </c>
      <c r="AD42" s="184">
        <f t="shared" si="14"/>
        <v>0</v>
      </c>
      <c r="AE42" s="184">
        <f t="shared" si="14"/>
        <v>0</v>
      </c>
      <c r="AF42" s="184">
        <f t="shared" si="14"/>
        <v>0</v>
      </c>
      <c r="AG42" s="184">
        <f t="shared" si="14"/>
        <v>0</v>
      </c>
      <c r="AH42" s="184">
        <f t="shared" si="14"/>
        <v>0</v>
      </c>
      <c r="AI42" s="184">
        <f t="shared" si="14"/>
        <v>0</v>
      </c>
      <c r="AJ42" s="184">
        <f t="shared" si="14"/>
        <v>0</v>
      </c>
      <c r="AK42" s="184">
        <f t="shared" si="14"/>
        <v>0</v>
      </c>
      <c r="AL42" s="184">
        <f t="shared" ref="AL42:BB42" si="15">COUNTIF(AL9:AL40,"&gt;0")</f>
        <v>0</v>
      </c>
      <c r="AM42" s="184">
        <f t="shared" si="15"/>
        <v>0</v>
      </c>
      <c r="AN42" s="184">
        <f t="shared" si="15"/>
        <v>0</v>
      </c>
      <c r="AO42" s="184">
        <f t="shared" si="15"/>
        <v>0</v>
      </c>
      <c r="AP42" s="184">
        <f t="shared" si="15"/>
        <v>0</v>
      </c>
      <c r="AQ42" s="184">
        <f t="shared" si="15"/>
        <v>0</v>
      </c>
      <c r="AR42" s="184">
        <f t="shared" si="15"/>
        <v>0</v>
      </c>
      <c r="AS42" s="184">
        <f t="shared" si="15"/>
        <v>0</v>
      </c>
      <c r="AT42" s="184">
        <f t="shared" si="15"/>
        <v>0</v>
      </c>
      <c r="AU42" s="184">
        <f t="shared" si="15"/>
        <v>0</v>
      </c>
      <c r="AV42" s="184">
        <f t="shared" si="15"/>
        <v>0</v>
      </c>
      <c r="AW42" s="184">
        <f t="shared" si="15"/>
        <v>0</v>
      </c>
      <c r="AX42" s="184">
        <f t="shared" si="15"/>
        <v>0</v>
      </c>
      <c r="AY42" s="184">
        <f t="shared" si="15"/>
        <v>0</v>
      </c>
      <c r="AZ42" s="184">
        <f t="shared" si="15"/>
        <v>0</v>
      </c>
      <c r="BA42" s="184">
        <f t="shared" si="15"/>
        <v>0</v>
      </c>
      <c r="BB42" s="184">
        <f t="shared" si="15"/>
        <v>0</v>
      </c>
      <c r="BC42" s="184">
        <f>COUNTIF(BB9:BB40,"&gt;0")</f>
        <v>0</v>
      </c>
      <c r="BD42" s="184">
        <f>COUNTIF(BC9:BC40,"&gt;0")</f>
        <v>0</v>
      </c>
      <c r="BF42" s="377"/>
      <c r="BG42" s="378" t="s">
        <v>159</v>
      </c>
      <c r="BH42" s="558">
        <f>COUNTIF(BH9:BH36,"&gt;1")</f>
        <v>0</v>
      </c>
      <c r="BK42" s="185"/>
      <c r="BM42" s="271" t="s">
        <v>160</v>
      </c>
      <c r="BN42" s="186" t="s">
        <v>161</v>
      </c>
      <c r="BO42" s="186" t="s">
        <v>162</v>
      </c>
      <c r="BP42" s="192"/>
      <c r="BQ42" s="192"/>
      <c r="BR42" s="272"/>
      <c r="BS42" s="153"/>
      <c r="BV42" s="148"/>
      <c r="BW42" s="148"/>
      <c r="BX42" s="148"/>
      <c r="BY42" s="148"/>
      <c r="BZ42" s="148"/>
    </row>
    <row r="43" spans="1:78" x14ac:dyDescent="0.25">
      <c r="E43" s="187"/>
      <c r="BI43" s="154"/>
      <c r="BJ43" s="154"/>
      <c r="BK43" s="178"/>
      <c r="BL43" s="154"/>
      <c r="BM43" s="273"/>
      <c r="BN43" s="168"/>
      <c r="BO43" s="154"/>
      <c r="BP43" s="189"/>
      <c r="BQ43" s="189"/>
      <c r="BR43" s="190"/>
      <c r="BT43" s="154"/>
    </row>
    <row r="44" spans="1:78" s="194" customFormat="1" ht="21" customHeight="1" thickBot="1" x14ac:dyDescent="0.35">
      <c r="B44" s="356" t="s">
        <v>163</v>
      </c>
      <c r="C44" s="357"/>
      <c r="D44" s="357"/>
      <c r="E44" s="358"/>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79"/>
      <c r="AO44" s="379"/>
      <c r="AP44" s="379"/>
      <c r="AQ44" s="379"/>
      <c r="AR44" s="379"/>
      <c r="AS44" s="379"/>
      <c r="AT44" s="379"/>
      <c r="AU44" s="379"/>
      <c r="AV44" s="379"/>
      <c r="AW44" s="379"/>
      <c r="AX44" s="379"/>
      <c r="AY44" s="379"/>
      <c r="AZ44" s="379"/>
      <c r="BA44" s="379"/>
      <c r="BB44" s="379"/>
      <c r="BC44" s="379"/>
      <c r="BD44" s="379"/>
      <c r="BE44" s="380"/>
      <c r="BF44" s="380"/>
      <c r="BG44" s="381"/>
      <c r="BH44" s="529"/>
      <c r="BI44" s="274"/>
      <c r="BK44" s="195"/>
      <c r="BM44" s="275"/>
      <c r="BN44" s="196"/>
      <c r="BO44" s="165"/>
      <c r="BP44" s="197"/>
      <c r="BQ44" s="197"/>
      <c r="BR44" s="198"/>
      <c r="BS44" s="276"/>
      <c r="BU44" s="165"/>
      <c r="BV44" s="163"/>
      <c r="BW44" s="163"/>
      <c r="BX44" s="163"/>
      <c r="BY44" s="163"/>
      <c r="BZ44" s="163"/>
    </row>
    <row r="45" spans="1:78" s="154" customFormat="1" ht="15" thickBot="1" x14ac:dyDescent="0.35">
      <c r="A45" s="204"/>
      <c r="B45" s="359" t="s">
        <v>164</v>
      </c>
      <c r="C45" s="360"/>
      <c r="D45" s="360"/>
      <c r="E45" s="361"/>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c r="AP45" s="362"/>
      <c r="AQ45" s="362"/>
      <c r="AR45" s="362"/>
      <c r="AS45" s="362"/>
      <c r="AT45" s="362"/>
      <c r="AU45" s="362"/>
      <c r="AV45" s="362"/>
      <c r="AW45" s="362"/>
      <c r="AX45" s="362"/>
      <c r="AY45" s="362"/>
      <c r="AZ45" s="362"/>
      <c r="BA45" s="362"/>
      <c r="BB45" s="362"/>
      <c r="BC45" s="362"/>
      <c r="BD45" s="362"/>
      <c r="BE45" s="362"/>
      <c r="BF45" s="362"/>
      <c r="BG45" s="381"/>
      <c r="BH45" s="529"/>
      <c r="BK45" s="178"/>
      <c r="BM45" s="464">
        <v>350</v>
      </c>
      <c r="BN45" s="277" t="s">
        <v>165</v>
      </c>
      <c r="BO45" s="181"/>
      <c r="BP45" s="278"/>
      <c r="BQ45" s="278"/>
      <c r="BR45" s="279"/>
      <c r="BS45" s="248"/>
      <c r="BV45" s="180"/>
      <c r="BW45" s="180"/>
      <c r="BX45" s="180"/>
      <c r="BY45" s="180"/>
      <c r="BZ45" s="180"/>
    </row>
    <row r="46" spans="1:78" s="179" customFormat="1" ht="66" hidden="1" customHeight="1" x14ac:dyDescent="0.3">
      <c r="A46" s="231"/>
      <c r="B46" s="382"/>
      <c r="C46" s="377"/>
      <c r="D46" s="377"/>
      <c r="E46" s="383"/>
      <c r="F46" s="373" t="str">
        <f t="shared" ref="F46:AK46" si="16">IF(F1&lt;&gt;"",F1,"")</f>
        <v/>
      </c>
      <c r="G46" s="373" t="str">
        <f t="shared" si="16"/>
        <v/>
      </c>
      <c r="H46" s="373" t="str">
        <f t="shared" si="16"/>
        <v/>
      </c>
      <c r="I46" s="373" t="str">
        <f t="shared" si="16"/>
        <v/>
      </c>
      <c r="J46" s="373" t="str">
        <f t="shared" si="16"/>
        <v/>
      </c>
      <c r="K46" s="373" t="str">
        <f t="shared" si="16"/>
        <v/>
      </c>
      <c r="L46" s="373" t="str">
        <f t="shared" si="16"/>
        <v/>
      </c>
      <c r="M46" s="373" t="str">
        <f t="shared" si="16"/>
        <v/>
      </c>
      <c r="N46" s="373" t="str">
        <f t="shared" si="16"/>
        <v/>
      </c>
      <c r="O46" s="373" t="str">
        <f t="shared" si="16"/>
        <v/>
      </c>
      <c r="P46" s="373" t="str">
        <f t="shared" si="16"/>
        <v/>
      </c>
      <c r="Q46" s="373" t="str">
        <f t="shared" si="16"/>
        <v/>
      </c>
      <c r="R46" s="373" t="str">
        <f t="shared" si="16"/>
        <v/>
      </c>
      <c r="S46" s="373" t="str">
        <f t="shared" si="16"/>
        <v/>
      </c>
      <c r="T46" s="373" t="str">
        <f t="shared" si="16"/>
        <v/>
      </c>
      <c r="U46" s="373" t="str">
        <f t="shared" si="16"/>
        <v/>
      </c>
      <c r="V46" s="373" t="str">
        <f t="shared" si="16"/>
        <v/>
      </c>
      <c r="W46" s="373" t="str">
        <f t="shared" si="16"/>
        <v/>
      </c>
      <c r="X46" s="373" t="str">
        <f t="shared" si="16"/>
        <v/>
      </c>
      <c r="Y46" s="373" t="str">
        <f t="shared" si="16"/>
        <v/>
      </c>
      <c r="Z46" s="373" t="str">
        <f t="shared" si="16"/>
        <v/>
      </c>
      <c r="AA46" s="373" t="str">
        <f t="shared" si="16"/>
        <v/>
      </c>
      <c r="AB46" s="373" t="str">
        <f t="shared" si="16"/>
        <v/>
      </c>
      <c r="AC46" s="373" t="str">
        <f t="shared" si="16"/>
        <v/>
      </c>
      <c r="AD46" s="373" t="str">
        <f t="shared" si="16"/>
        <v/>
      </c>
      <c r="AE46" s="373" t="str">
        <f t="shared" si="16"/>
        <v/>
      </c>
      <c r="AF46" s="373" t="str">
        <f t="shared" si="16"/>
        <v/>
      </c>
      <c r="AG46" s="373" t="str">
        <f t="shared" si="16"/>
        <v/>
      </c>
      <c r="AH46" s="373" t="str">
        <f t="shared" si="16"/>
        <v/>
      </c>
      <c r="AI46" s="373" t="str">
        <f t="shared" si="16"/>
        <v/>
      </c>
      <c r="AJ46" s="373" t="str">
        <f t="shared" si="16"/>
        <v/>
      </c>
      <c r="AK46" s="373" t="str">
        <f t="shared" si="16"/>
        <v/>
      </c>
      <c r="AL46" s="373" t="str">
        <f t="shared" ref="AL46:BD46" si="17">IF(AL1&lt;&gt;"",AL1,"")</f>
        <v/>
      </c>
      <c r="AM46" s="373" t="str">
        <f t="shared" si="17"/>
        <v/>
      </c>
      <c r="AN46" s="373" t="str">
        <f t="shared" si="17"/>
        <v/>
      </c>
      <c r="AO46" s="373" t="str">
        <f t="shared" si="17"/>
        <v/>
      </c>
      <c r="AP46" s="373" t="str">
        <f t="shared" si="17"/>
        <v/>
      </c>
      <c r="AQ46" s="373" t="str">
        <f t="shared" si="17"/>
        <v/>
      </c>
      <c r="AR46" s="373" t="str">
        <f t="shared" si="17"/>
        <v/>
      </c>
      <c r="AS46" s="373" t="str">
        <f t="shared" si="17"/>
        <v/>
      </c>
      <c r="AT46" s="373" t="str">
        <f t="shared" si="17"/>
        <v/>
      </c>
      <c r="AU46" s="373" t="str">
        <f t="shared" si="17"/>
        <v/>
      </c>
      <c r="AV46" s="373" t="str">
        <f t="shared" si="17"/>
        <v/>
      </c>
      <c r="AW46" s="373" t="str">
        <f t="shared" si="17"/>
        <v/>
      </c>
      <c r="AX46" s="373" t="str">
        <f t="shared" si="17"/>
        <v/>
      </c>
      <c r="AY46" s="373" t="str">
        <f t="shared" si="17"/>
        <v/>
      </c>
      <c r="AZ46" s="373" t="str">
        <f t="shared" si="17"/>
        <v/>
      </c>
      <c r="BA46" s="373" t="str">
        <f t="shared" si="17"/>
        <v/>
      </c>
      <c r="BB46" s="373" t="str">
        <f t="shared" si="17"/>
        <v/>
      </c>
      <c r="BC46" s="373" t="str">
        <f t="shared" si="17"/>
        <v/>
      </c>
      <c r="BD46" s="373" t="str">
        <f t="shared" si="17"/>
        <v/>
      </c>
      <c r="BE46" s="377"/>
      <c r="BF46" s="377"/>
      <c r="BG46" s="381"/>
      <c r="BH46" s="529"/>
      <c r="BK46" s="185"/>
      <c r="BM46" s="192"/>
      <c r="BN46" s="188"/>
      <c r="BP46" s="192"/>
      <c r="BQ46" s="192"/>
      <c r="BR46" s="193"/>
      <c r="BS46" s="153"/>
      <c r="BV46" s="148"/>
      <c r="BW46" s="148"/>
      <c r="BX46" s="148"/>
      <c r="BY46" s="148"/>
      <c r="BZ46" s="148"/>
    </row>
    <row r="47" spans="1:78" s="165" customFormat="1" ht="43.2" x14ac:dyDescent="0.25">
      <c r="A47" s="281"/>
      <c r="B47" s="367" t="s">
        <v>166</v>
      </c>
      <c r="C47" s="592" t="s">
        <v>137</v>
      </c>
      <c r="D47" s="592" t="s">
        <v>167</v>
      </c>
      <c r="E47" s="369" t="s">
        <v>168</v>
      </c>
      <c r="F47" s="368" t="s">
        <v>169</v>
      </c>
      <c r="G47" s="593"/>
      <c r="H47" s="593"/>
      <c r="I47" s="593"/>
      <c r="J47" s="593"/>
      <c r="K47" s="593"/>
      <c r="L47" s="593"/>
      <c r="M47" s="593"/>
      <c r="N47" s="593"/>
      <c r="O47" s="593"/>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6"/>
      <c r="AN47" s="386"/>
      <c r="AO47" s="386"/>
      <c r="AP47" s="386"/>
      <c r="AQ47" s="386"/>
      <c r="AR47" s="386"/>
      <c r="AS47" s="386"/>
      <c r="AT47" s="386"/>
      <c r="AU47" s="386"/>
      <c r="AV47" s="386"/>
      <c r="AW47" s="386"/>
      <c r="AX47" s="386"/>
      <c r="AY47" s="386"/>
      <c r="AZ47" s="386"/>
      <c r="BA47" s="386"/>
      <c r="BB47" s="386"/>
      <c r="BC47" s="386"/>
      <c r="BD47" s="386"/>
      <c r="BE47" s="362"/>
      <c r="BF47" s="362"/>
      <c r="BG47" s="361" t="s">
        <v>155</v>
      </c>
      <c r="BH47" s="530" t="s">
        <v>170</v>
      </c>
      <c r="BK47" s="201"/>
      <c r="BM47" s="175" t="s">
        <v>171</v>
      </c>
      <c r="BN47" s="175" t="s">
        <v>172</v>
      </c>
      <c r="BO47" s="175" t="s">
        <v>114</v>
      </c>
      <c r="BP47" s="175" t="s">
        <v>113</v>
      </c>
      <c r="BQ47" s="175" t="s">
        <v>145</v>
      </c>
      <c r="BR47" s="202" t="s">
        <v>146</v>
      </c>
      <c r="BS47" s="206" t="s">
        <v>116</v>
      </c>
      <c r="BT47" s="602" t="s">
        <v>332</v>
      </c>
      <c r="BV47" s="203"/>
      <c r="BW47" s="203"/>
      <c r="BX47" s="203"/>
      <c r="BY47" s="203"/>
      <c r="BZ47" s="203"/>
    </row>
    <row r="48" spans="1:78" s="154" customFormat="1" ht="14.4" x14ac:dyDescent="0.3">
      <c r="A48" s="204"/>
      <c r="B48" s="387"/>
      <c r="C48" s="388"/>
      <c r="D48" s="389">
        <v>0</v>
      </c>
      <c r="E48" s="603">
        <f t="shared" ref="E48:E72" si="18">MIN(D48/232,$BM$45)</f>
        <v>0</v>
      </c>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c r="AN48" s="390"/>
      <c r="AO48" s="390"/>
      <c r="AP48" s="390"/>
      <c r="AQ48" s="390"/>
      <c r="AR48" s="390"/>
      <c r="AS48" s="390"/>
      <c r="AT48" s="390"/>
      <c r="AU48" s="390"/>
      <c r="AV48" s="390"/>
      <c r="AW48" s="390"/>
      <c r="AX48" s="390"/>
      <c r="AY48" s="390"/>
      <c r="AZ48" s="390"/>
      <c r="BA48" s="390"/>
      <c r="BB48" s="390"/>
      <c r="BC48" s="390"/>
      <c r="BD48" s="390"/>
      <c r="BE48" s="362"/>
      <c r="BF48" s="362"/>
      <c r="BG48" s="373">
        <f t="shared" ref="BG48:BG72" si="19">SUM(F48:BD48)</f>
        <v>0</v>
      </c>
      <c r="BH48" s="531">
        <f t="shared" ref="BH48:BH72" si="20">E48*BG48</f>
        <v>0</v>
      </c>
      <c r="BI48" s="284"/>
      <c r="BJ48" s="204">
        <v>350</v>
      </c>
      <c r="BK48" s="205"/>
      <c r="BL48" s="204"/>
      <c r="BM48" s="285">
        <f t="shared" ref="BM48:BM72" si="21">MIN(E48,$BM$45)</f>
        <v>0</v>
      </c>
      <c r="BN48" s="286">
        <f t="shared" ref="BN48:BN72" si="22">BG48</f>
        <v>0</v>
      </c>
      <c r="BO48" s="287">
        <f>BM48*BN48</f>
        <v>0</v>
      </c>
      <c r="BP48" s="259">
        <v>0</v>
      </c>
      <c r="BQ48" s="259">
        <v>0</v>
      </c>
      <c r="BR48" s="287">
        <f>BH48-BO48-BP48-BQ48</f>
        <v>0</v>
      </c>
      <c r="BS48" s="206"/>
      <c r="BT48" s="602"/>
      <c r="BV48" s="180"/>
      <c r="BW48" s="180"/>
      <c r="BX48" s="180"/>
      <c r="BY48" s="180"/>
      <c r="BZ48" s="180"/>
    </row>
    <row r="49" spans="1:78" s="278" customFormat="1" ht="14.4" x14ac:dyDescent="0.3">
      <c r="A49" s="288"/>
      <c r="B49" s="387"/>
      <c r="C49" s="388"/>
      <c r="D49" s="389">
        <v>0</v>
      </c>
      <c r="E49" s="603">
        <f t="shared" si="18"/>
        <v>0</v>
      </c>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390"/>
      <c r="AY49" s="390"/>
      <c r="AZ49" s="390"/>
      <c r="BA49" s="390"/>
      <c r="BB49" s="390"/>
      <c r="BC49" s="390"/>
      <c r="BD49" s="390"/>
      <c r="BE49" s="391"/>
      <c r="BF49" s="391"/>
      <c r="BG49" s="373">
        <f t="shared" si="19"/>
        <v>0</v>
      </c>
      <c r="BH49" s="531">
        <f t="shared" si="20"/>
        <v>0</v>
      </c>
      <c r="BI49" s="288">
        <v>900</v>
      </c>
      <c r="BJ49" s="288">
        <v>350</v>
      </c>
      <c r="BK49" s="205"/>
      <c r="BL49" s="204"/>
      <c r="BM49" s="285">
        <f t="shared" si="21"/>
        <v>0</v>
      </c>
      <c r="BN49" s="289">
        <f t="shared" si="22"/>
        <v>0</v>
      </c>
      <c r="BO49" s="287">
        <f>BM49*BN49</f>
        <v>0</v>
      </c>
      <c r="BP49" s="259">
        <v>0</v>
      </c>
      <c r="BQ49" s="259">
        <v>0</v>
      </c>
      <c r="BR49" s="287">
        <f t="shared" ref="BR49:BR72" si="23">BH49-BO49-BP49-BQ49</f>
        <v>0</v>
      </c>
      <c r="BS49" s="206"/>
      <c r="BT49" s="602"/>
      <c r="BV49" s="290"/>
      <c r="BW49" s="290"/>
      <c r="BX49" s="290"/>
      <c r="BY49" s="290"/>
      <c r="BZ49" s="290"/>
    </row>
    <row r="50" spans="1:78" s="154" customFormat="1" ht="14.4" x14ac:dyDescent="0.3">
      <c r="A50" s="204"/>
      <c r="B50" s="387"/>
      <c r="C50" s="388"/>
      <c r="D50" s="389">
        <v>0</v>
      </c>
      <c r="E50" s="603">
        <f t="shared" si="18"/>
        <v>0</v>
      </c>
      <c r="F50" s="390"/>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390"/>
      <c r="AN50" s="390"/>
      <c r="AO50" s="390"/>
      <c r="AP50" s="390"/>
      <c r="AQ50" s="390"/>
      <c r="AR50" s="390"/>
      <c r="AS50" s="390"/>
      <c r="AT50" s="390"/>
      <c r="AU50" s="390"/>
      <c r="AV50" s="390"/>
      <c r="AW50" s="390"/>
      <c r="AX50" s="390"/>
      <c r="AY50" s="390"/>
      <c r="AZ50" s="390"/>
      <c r="BA50" s="390"/>
      <c r="BB50" s="390"/>
      <c r="BC50" s="390"/>
      <c r="BD50" s="390"/>
      <c r="BE50" s="362"/>
      <c r="BF50" s="362"/>
      <c r="BG50" s="373">
        <f t="shared" si="19"/>
        <v>0</v>
      </c>
      <c r="BH50" s="531">
        <f t="shared" si="20"/>
        <v>0</v>
      </c>
      <c r="BI50" s="204">
        <v>900</v>
      </c>
      <c r="BJ50" s="204">
        <v>350</v>
      </c>
      <c r="BK50" s="205"/>
      <c r="BL50" s="204"/>
      <c r="BM50" s="285">
        <f t="shared" si="21"/>
        <v>0</v>
      </c>
      <c r="BN50" s="286">
        <f t="shared" si="22"/>
        <v>0</v>
      </c>
      <c r="BO50" s="287">
        <f t="shared" ref="BO50:BO72" si="24">BM50*BN50</f>
        <v>0</v>
      </c>
      <c r="BP50" s="259">
        <v>0</v>
      </c>
      <c r="BQ50" s="259">
        <v>0</v>
      </c>
      <c r="BR50" s="287">
        <f t="shared" si="23"/>
        <v>0</v>
      </c>
      <c r="BS50" s="206"/>
      <c r="BT50" s="602"/>
      <c r="BV50" s="180"/>
      <c r="BW50" s="180"/>
      <c r="BX50" s="180"/>
      <c r="BY50" s="180"/>
      <c r="BZ50" s="180"/>
    </row>
    <row r="51" spans="1:78" s="154" customFormat="1" ht="14.4" x14ac:dyDescent="0.3">
      <c r="A51" s="204"/>
      <c r="B51" s="387"/>
      <c r="C51" s="388"/>
      <c r="D51" s="389">
        <v>0</v>
      </c>
      <c r="E51" s="603">
        <f t="shared" si="18"/>
        <v>0</v>
      </c>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390"/>
      <c r="AO51" s="390"/>
      <c r="AP51" s="390"/>
      <c r="AQ51" s="390"/>
      <c r="AR51" s="390"/>
      <c r="AS51" s="390"/>
      <c r="AT51" s="390"/>
      <c r="AU51" s="390"/>
      <c r="AV51" s="390"/>
      <c r="AW51" s="390"/>
      <c r="AX51" s="390"/>
      <c r="AY51" s="390"/>
      <c r="AZ51" s="390"/>
      <c r="BA51" s="390"/>
      <c r="BB51" s="390"/>
      <c r="BC51" s="390"/>
      <c r="BD51" s="390"/>
      <c r="BE51" s="362"/>
      <c r="BF51" s="362"/>
      <c r="BG51" s="373">
        <f t="shared" si="19"/>
        <v>0</v>
      </c>
      <c r="BH51" s="531">
        <f t="shared" si="20"/>
        <v>0</v>
      </c>
      <c r="BI51" s="204">
        <v>900</v>
      </c>
      <c r="BJ51" s="204">
        <v>350</v>
      </c>
      <c r="BK51" s="205"/>
      <c r="BL51" s="204"/>
      <c r="BM51" s="285">
        <f t="shared" si="21"/>
        <v>0</v>
      </c>
      <c r="BN51" s="286">
        <f t="shared" si="22"/>
        <v>0</v>
      </c>
      <c r="BO51" s="287">
        <f t="shared" si="24"/>
        <v>0</v>
      </c>
      <c r="BP51" s="259">
        <v>0</v>
      </c>
      <c r="BQ51" s="259">
        <v>0</v>
      </c>
      <c r="BR51" s="287">
        <f t="shared" si="23"/>
        <v>0</v>
      </c>
      <c r="BS51" s="206"/>
      <c r="BT51" s="602"/>
      <c r="BV51" s="180"/>
      <c r="BW51" s="180"/>
      <c r="BX51" s="180"/>
      <c r="BY51" s="180"/>
      <c r="BZ51" s="180"/>
    </row>
    <row r="52" spans="1:78" s="154" customFormat="1" ht="14.4" x14ac:dyDescent="0.3">
      <c r="A52" s="204"/>
      <c r="B52" s="387"/>
      <c r="C52" s="388"/>
      <c r="D52" s="389">
        <v>0</v>
      </c>
      <c r="E52" s="603">
        <f t="shared" si="18"/>
        <v>0</v>
      </c>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0"/>
      <c r="AZ52" s="390"/>
      <c r="BA52" s="390"/>
      <c r="BB52" s="390"/>
      <c r="BC52" s="390"/>
      <c r="BD52" s="390"/>
      <c r="BE52" s="362"/>
      <c r="BF52" s="362"/>
      <c r="BG52" s="373">
        <f t="shared" si="19"/>
        <v>0</v>
      </c>
      <c r="BH52" s="531">
        <f t="shared" si="20"/>
        <v>0</v>
      </c>
      <c r="BI52" s="204">
        <v>900</v>
      </c>
      <c r="BJ52" s="204">
        <v>350</v>
      </c>
      <c r="BK52" s="205"/>
      <c r="BL52" s="204"/>
      <c r="BM52" s="285">
        <f t="shared" si="21"/>
        <v>0</v>
      </c>
      <c r="BN52" s="286">
        <f t="shared" si="22"/>
        <v>0</v>
      </c>
      <c r="BO52" s="287">
        <f t="shared" si="24"/>
        <v>0</v>
      </c>
      <c r="BP52" s="259">
        <v>0</v>
      </c>
      <c r="BQ52" s="259">
        <v>0</v>
      </c>
      <c r="BR52" s="287">
        <f t="shared" si="23"/>
        <v>0</v>
      </c>
      <c r="BS52" s="206"/>
      <c r="BT52" s="602"/>
      <c r="BV52" s="180"/>
      <c r="BW52" s="180"/>
      <c r="BX52" s="180"/>
      <c r="BY52" s="180"/>
      <c r="BZ52" s="180"/>
    </row>
    <row r="53" spans="1:78" s="154" customFormat="1" ht="14.4" x14ac:dyDescent="0.3">
      <c r="A53" s="204"/>
      <c r="B53" s="387"/>
      <c r="C53" s="388"/>
      <c r="D53" s="389">
        <v>0</v>
      </c>
      <c r="E53" s="603">
        <f t="shared" si="18"/>
        <v>0</v>
      </c>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c r="AK53" s="390"/>
      <c r="AL53" s="390"/>
      <c r="AM53" s="390"/>
      <c r="AN53" s="390"/>
      <c r="AO53" s="390"/>
      <c r="AP53" s="390"/>
      <c r="AQ53" s="390"/>
      <c r="AR53" s="390"/>
      <c r="AS53" s="390"/>
      <c r="AT53" s="390"/>
      <c r="AU53" s="390"/>
      <c r="AV53" s="390"/>
      <c r="AW53" s="390"/>
      <c r="AX53" s="390"/>
      <c r="AY53" s="390"/>
      <c r="AZ53" s="390"/>
      <c r="BA53" s="390"/>
      <c r="BB53" s="390"/>
      <c r="BC53" s="390"/>
      <c r="BD53" s="390"/>
      <c r="BE53" s="362"/>
      <c r="BF53" s="362"/>
      <c r="BG53" s="373">
        <f t="shared" si="19"/>
        <v>0</v>
      </c>
      <c r="BH53" s="531">
        <f t="shared" si="20"/>
        <v>0</v>
      </c>
      <c r="BI53" s="204">
        <v>900</v>
      </c>
      <c r="BJ53" s="204">
        <v>350</v>
      </c>
      <c r="BK53" s="205"/>
      <c r="BL53" s="204"/>
      <c r="BM53" s="285">
        <f t="shared" si="21"/>
        <v>0</v>
      </c>
      <c r="BN53" s="286">
        <f t="shared" si="22"/>
        <v>0</v>
      </c>
      <c r="BO53" s="287">
        <f t="shared" si="24"/>
        <v>0</v>
      </c>
      <c r="BP53" s="259">
        <v>0</v>
      </c>
      <c r="BQ53" s="259">
        <v>0</v>
      </c>
      <c r="BR53" s="287">
        <f t="shared" si="23"/>
        <v>0</v>
      </c>
      <c r="BS53" s="206"/>
      <c r="BT53" s="602"/>
      <c r="BV53" s="180"/>
      <c r="BW53" s="180"/>
      <c r="BX53" s="180"/>
      <c r="BY53" s="180"/>
      <c r="BZ53" s="180"/>
    </row>
    <row r="54" spans="1:78" s="154" customFormat="1" ht="14.4" x14ac:dyDescent="0.3">
      <c r="A54" s="204"/>
      <c r="B54" s="387"/>
      <c r="C54" s="388"/>
      <c r="D54" s="389">
        <v>0</v>
      </c>
      <c r="E54" s="603">
        <f t="shared" si="18"/>
        <v>0</v>
      </c>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390"/>
      <c r="AJ54" s="390"/>
      <c r="AK54" s="390"/>
      <c r="AL54" s="390"/>
      <c r="AM54" s="390"/>
      <c r="AN54" s="390"/>
      <c r="AO54" s="390"/>
      <c r="AP54" s="390"/>
      <c r="AQ54" s="390"/>
      <c r="AR54" s="390"/>
      <c r="AS54" s="390"/>
      <c r="AT54" s="390"/>
      <c r="AU54" s="390"/>
      <c r="AV54" s="390"/>
      <c r="AW54" s="390"/>
      <c r="AX54" s="390"/>
      <c r="AY54" s="390"/>
      <c r="AZ54" s="390"/>
      <c r="BA54" s="390"/>
      <c r="BB54" s="390"/>
      <c r="BC54" s="390"/>
      <c r="BD54" s="390"/>
      <c r="BE54" s="362"/>
      <c r="BF54" s="362"/>
      <c r="BG54" s="373">
        <f t="shared" si="19"/>
        <v>0</v>
      </c>
      <c r="BH54" s="531">
        <f t="shared" si="20"/>
        <v>0</v>
      </c>
      <c r="BI54" s="204">
        <v>900</v>
      </c>
      <c r="BJ54" s="204">
        <v>350</v>
      </c>
      <c r="BK54" s="205"/>
      <c r="BL54" s="204"/>
      <c r="BM54" s="285">
        <f t="shared" si="21"/>
        <v>0</v>
      </c>
      <c r="BN54" s="286">
        <f t="shared" si="22"/>
        <v>0</v>
      </c>
      <c r="BO54" s="287">
        <f t="shared" si="24"/>
        <v>0</v>
      </c>
      <c r="BP54" s="259">
        <v>0</v>
      </c>
      <c r="BQ54" s="259">
        <v>0</v>
      </c>
      <c r="BR54" s="287">
        <f t="shared" si="23"/>
        <v>0</v>
      </c>
      <c r="BS54" s="206"/>
      <c r="BT54" s="602"/>
      <c r="BV54" s="180"/>
      <c r="BW54" s="180"/>
      <c r="BX54" s="180"/>
      <c r="BY54" s="180"/>
      <c r="BZ54" s="180"/>
    </row>
    <row r="55" spans="1:78" s="154" customFormat="1" ht="14.4" x14ac:dyDescent="0.3">
      <c r="A55" s="204"/>
      <c r="B55" s="387"/>
      <c r="C55" s="388"/>
      <c r="D55" s="389">
        <v>0</v>
      </c>
      <c r="E55" s="603">
        <f t="shared" si="18"/>
        <v>0</v>
      </c>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390"/>
      <c r="AN55" s="390"/>
      <c r="AO55" s="390"/>
      <c r="AP55" s="390"/>
      <c r="AQ55" s="390"/>
      <c r="AR55" s="390"/>
      <c r="AS55" s="390"/>
      <c r="AT55" s="390"/>
      <c r="AU55" s="390"/>
      <c r="AV55" s="390"/>
      <c r="AW55" s="390"/>
      <c r="AX55" s="390"/>
      <c r="AY55" s="390"/>
      <c r="AZ55" s="390"/>
      <c r="BA55" s="390"/>
      <c r="BB55" s="390"/>
      <c r="BC55" s="390"/>
      <c r="BD55" s="390"/>
      <c r="BE55" s="362"/>
      <c r="BF55" s="362"/>
      <c r="BG55" s="373">
        <f t="shared" si="19"/>
        <v>0</v>
      </c>
      <c r="BH55" s="531">
        <f t="shared" si="20"/>
        <v>0</v>
      </c>
      <c r="BI55" s="204">
        <v>900</v>
      </c>
      <c r="BJ55" s="204">
        <v>350</v>
      </c>
      <c r="BK55" s="205"/>
      <c r="BL55" s="204"/>
      <c r="BM55" s="285">
        <f t="shared" si="21"/>
        <v>0</v>
      </c>
      <c r="BN55" s="286">
        <f t="shared" si="22"/>
        <v>0</v>
      </c>
      <c r="BO55" s="287">
        <f t="shared" si="24"/>
        <v>0</v>
      </c>
      <c r="BP55" s="259">
        <v>0</v>
      </c>
      <c r="BQ55" s="259">
        <v>0</v>
      </c>
      <c r="BR55" s="287">
        <f t="shared" si="23"/>
        <v>0</v>
      </c>
      <c r="BS55" s="206"/>
      <c r="BT55" s="602"/>
      <c r="BV55" s="180"/>
      <c r="BW55" s="180"/>
      <c r="BX55" s="180"/>
      <c r="BY55" s="180"/>
      <c r="BZ55" s="180"/>
    </row>
    <row r="56" spans="1:78" s="154" customFormat="1" ht="14.4" x14ac:dyDescent="0.3">
      <c r="A56" s="204"/>
      <c r="B56" s="387"/>
      <c r="C56" s="388"/>
      <c r="D56" s="389">
        <v>0</v>
      </c>
      <c r="E56" s="603">
        <f t="shared" si="18"/>
        <v>0</v>
      </c>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390"/>
      <c r="AK56" s="390"/>
      <c r="AL56" s="390"/>
      <c r="AM56" s="390"/>
      <c r="AN56" s="390"/>
      <c r="AO56" s="390"/>
      <c r="AP56" s="390"/>
      <c r="AQ56" s="390"/>
      <c r="AR56" s="390"/>
      <c r="AS56" s="390"/>
      <c r="AT56" s="390"/>
      <c r="AU56" s="390"/>
      <c r="AV56" s="390"/>
      <c r="AW56" s="390"/>
      <c r="AX56" s="390"/>
      <c r="AY56" s="390"/>
      <c r="AZ56" s="390"/>
      <c r="BA56" s="390"/>
      <c r="BB56" s="390"/>
      <c r="BC56" s="390"/>
      <c r="BD56" s="390"/>
      <c r="BE56" s="362"/>
      <c r="BF56" s="362"/>
      <c r="BG56" s="373">
        <f t="shared" si="19"/>
        <v>0</v>
      </c>
      <c r="BH56" s="531">
        <f t="shared" si="20"/>
        <v>0</v>
      </c>
      <c r="BI56" s="204">
        <v>900</v>
      </c>
      <c r="BJ56" s="204">
        <v>350</v>
      </c>
      <c r="BK56" s="205"/>
      <c r="BL56" s="204"/>
      <c r="BM56" s="285">
        <f t="shared" si="21"/>
        <v>0</v>
      </c>
      <c r="BN56" s="286">
        <f t="shared" si="22"/>
        <v>0</v>
      </c>
      <c r="BO56" s="287">
        <f t="shared" si="24"/>
        <v>0</v>
      </c>
      <c r="BP56" s="259">
        <v>0</v>
      </c>
      <c r="BQ56" s="259">
        <v>0</v>
      </c>
      <c r="BR56" s="287">
        <f t="shared" si="23"/>
        <v>0</v>
      </c>
      <c r="BS56" s="206"/>
      <c r="BT56" s="602"/>
      <c r="BV56" s="180"/>
      <c r="BW56" s="180"/>
      <c r="BX56" s="180"/>
      <c r="BY56" s="180"/>
      <c r="BZ56" s="180"/>
    </row>
    <row r="57" spans="1:78" s="154" customFormat="1" ht="15" customHeight="1" x14ac:dyDescent="0.3">
      <c r="A57" s="266"/>
      <c r="B57" s="387"/>
      <c r="C57" s="388"/>
      <c r="D57" s="389">
        <v>0</v>
      </c>
      <c r="E57" s="603">
        <f t="shared" si="18"/>
        <v>0</v>
      </c>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0"/>
      <c r="AX57" s="390"/>
      <c r="AY57" s="390"/>
      <c r="AZ57" s="390"/>
      <c r="BA57" s="390"/>
      <c r="BB57" s="390"/>
      <c r="BC57" s="390"/>
      <c r="BD57" s="390"/>
      <c r="BE57" s="362"/>
      <c r="BF57" s="362"/>
      <c r="BG57" s="373">
        <f t="shared" si="19"/>
        <v>0</v>
      </c>
      <c r="BH57" s="531">
        <f t="shared" si="20"/>
        <v>0</v>
      </c>
      <c r="BI57" s="204">
        <v>900</v>
      </c>
      <c r="BJ57" s="204">
        <v>350</v>
      </c>
      <c r="BK57" s="205"/>
      <c r="BL57" s="204"/>
      <c r="BM57" s="285">
        <f t="shared" si="21"/>
        <v>0</v>
      </c>
      <c r="BN57" s="286">
        <f t="shared" si="22"/>
        <v>0</v>
      </c>
      <c r="BO57" s="287">
        <f t="shared" si="24"/>
        <v>0</v>
      </c>
      <c r="BP57" s="259">
        <v>0</v>
      </c>
      <c r="BQ57" s="259">
        <v>0</v>
      </c>
      <c r="BR57" s="287">
        <f t="shared" si="23"/>
        <v>0</v>
      </c>
      <c r="BS57" s="206"/>
      <c r="BT57" s="602"/>
      <c r="BV57" s="180"/>
      <c r="BW57" s="180"/>
      <c r="BX57" s="180"/>
      <c r="BY57" s="180"/>
      <c r="BZ57" s="180"/>
    </row>
    <row r="58" spans="1:78" s="154" customFormat="1" ht="15" customHeight="1" x14ac:dyDescent="0.3">
      <c r="A58" s="231"/>
      <c r="B58" s="282"/>
      <c r="C58" s="252"/>
      <c r="D58" s="389">
        <v>0</v>
      </c>
      <c r="E58" s="603">
        <f t="shared" si="18"/>
        <v>0</v>
      </c>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3"/>
      <c r="AZ58" s="253"/>
      <c r="BA58" s="253"/>
      <c r="BB58" s="253"/>
      <c r="BC58" s="253"/>
      <c r="BD58" s="253"/>
      <c r="BG58" s="467">
        <f t="shared" si="19"/>
        <v>0</v>
      </c>
      <c r="BH58" s="532">
        <f t="shared" si="20"/>
        <v>0</v>
      </c>
      <c r="BI58" s="204">
        <v>900</v>
      </c>
      <c r="BJ58" s="204">
        <v>350</v>
      </c>
      <c r="BK58" s="205"/>
      <c r="BL58" s="204"/>
      <c r="BM58" s="285">
        <f t="shared" si="21"/>
        <v>0</v>
      </c>
      <c r="BN58" s="286">
        <f t="shared" si="22"/>
        <v>0</v>
      </c>
      <c r="BO58" s="287">
        <f t="shared" si="24"/>
        <v>0</v>
      </c>
      <c r="BP58" s="259">
        <v>0</v>
      </c>
      <c r="BQ58" s="259">
        <v>0</v>
      </c>
      <c r="BR58" s="287">
        <f t="shared" si="23"/>
        <v>0</v>
      </c>
      <c r="BS58" s="206"/>
      <c r="BT58" s="602"/>
      <c r="BV58" s="180"/>
      <c r="BW58" s="180"/>
      <c r="BX58" s="180"/>
      <c r="BY58" s="180"/>
      <c r="BZ58" s="180"/>
    </row>
    <row r="59" spans="1:78" s="154" customFormat="1" ht="15" customHeight="1" x14ac:dyDescent="0.3">
      <c r="A59" s="231"/>
      <c r="B59" s="282"/>
      <c r="C59" s="252"/>
      <c r="D59" s="389">
        <v>0</v>
      </c>
      <c r="E59" s="603">
        <f t="shared" si="18"/>
        <v>0</v>
      </c>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3"/>
      <c r="AY59" s="253"/>
      <c r="AZ59" s="253"/>
      <c r="BA59" s="253"/>
      <c r="BB59" s="253"/>
      <c r="BC59" s="253"/>
      <c r="BD59" s="253"/>
      <c r="BG59" s="467">
        <f t="shared" si="19"/>
        <v>0</v>
      </c>
      <c r="BH59" s="532">
        <f t="shared" si="20"/>
        <v>0</v>
      </c>
      <c r="BI59" s="204">
        <v>900</v>
      </c>
      <c r="BJ59" s="204">
        <v>350</v>
      </c>
      <c r="BK59" s="205"/>
      <c r="BL59" s="204"/>
      <c r="BM59" s="285">
        <f t="shared" si="21"/>
        <v>0</v>
      </c>
      <c r="BN59" s="286">
        <f t="shared" si="22"/>
        <v>0</v>
      </c>
      <c r="BO59" s="287">
        <f t="shared" si="24"/>
        <v>0</v>
      </c>
      <c r="BP59" s="259">
        <v>0</v>
      </c>
      <c r="BQ59" s="259">
        <v>0</v>
      </c>
      <c r="BR59" s="287">
        <f t="shared" si="23"/>
        <v>0</v>
      </c>
      <c r="BS59" s="206"/>
      <c r="BT59" s="602"/>
      <c r="BV59" s="180"/>
      <c r="BW59" s="180"/>
      <c r="BX59" s="180"/>
      <c r="BY59" s="180"/>
      <c r="BZ59" s="180"/>
    </row>
    <row r="60" spans="1:78" s="154" customFormat="1" ht="15" customHeight="1" x14ac:dyDescent="0.3">
      <c r="A60" s="231"/>
      <c r="B60" s="282"/>
      <c r="C60" s="252"/>
      <c r="D60" s="389">
        <v>0</v>
      </c>
      <c r="E60" s="603">
        <f t="shared" si="18"/>
        <v>0</v>
      </c>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c r="AZ60" s="253"/>
      <c r="BA60" s="253"/>
      <c r="BB60" s="253"/>
      <c r="BC60" s="253"/>
      <c r="BD60" s="253"/>
      <c r="BG60" s="467">
        <f t="shared" si="19"/>
        <v>0</v>
      </c>
      <c r="BH60" s="532">
        <f t="shared" si="20"/>
        <v>0</v>
      </c>
      <c r="BI60" s="204">
        <v>900</v>
      </c>
      <c r="BJ60" s="204">
        <v>350</v>
      </c>
      <c r="BK60" s="205"/>
      <c r="BL60" s="204"/>
      <c r="BM60" s="285">
        <f t="shared" si="21"/>
        <v>0</v>
      </c>
      <c r="BN60" s="286">
        <f t="shared" si="22"/>
        <v>0</v>
      </c>
      <c r="BO60" s="287">
        <f t="shared" si="24"/>
        <v>0</v>
      </c>
      <c r="BP60" s="259">
        <v>0</v>
      </c>
      <c r="BQ60" s="259">
        <v>0</v>
      </c>
      <c r="BR60" s="287">
        <f t="shared" si="23"/>
        <v>0</v>
      </c>
      <c r="BS60" s="206"/>
      <c r="BT60" s="602"/>
      <c r="BV60" s="180"/>
      <c r="BW60" s="180"/>
      <c r="BX60" s="180"/>
      <c r="BY60" s="180"/>
      <c r="BZ60" s="180"/>
    </row>
    <row r="61" spans="1:78" s="154" customFormat="1" ht="15" customHeight="1" x14ac:dyDescent="0.3">
      <c r="A61" s="231"/>
      <c r="B61" s="282"/>
      <c r="C61" s="252"/>
      <c r="D61" s="389">
        <v>0</v>
      </c>
      <c r="E61" s="603">
        <f t="shared" si="18"/>
        <v>0</v>
      </c>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G61" s="467">
        <f t="shared" si="19"/>
        <v>0</v>
      </c>
      <c r="BH61" s="532">
        <f t="shared" si="20"/>
        <v>0</v>
      </c>
      <c r="BI61" s="204">
        <v>900</v>
      </c>
      <c r="BJ61" s="204">
        <v>350</v>
      </c>
      <c r="BK61" s="205"/>
      <c r="BL61" s="204"/>
      <c r="BM61" s="285">
        <f t="shared" si="21"/>
        <v>0</v>
      </c>
      <c r="BN61" s="286">
        <f t="shared" si="22"/>
        <v>0</v>
      </c>
      <c r="BO61" s="287">
        <f t="shared" si="24"/>
        <v>0</v>
      </c>
      <c r="BP61" s="259">
        <v>0</v>
      </c>
      <c r="BQ61" s="259">
        <v>0</v>
      </c>
      <c r="BR61" s="287">
        <f t="shared" si="23"/>
        <v>0</v>
      </c>
      <c r="BS61" s="206"/>
      <c r="BT61" s="602"/>
      <c r="BV61" s="180"/>
      <c r="BW61" s="180"/>
      <c r="BX61" s="180"/>
      <c r="BY61" s="180"/>
      <c r="BZ61" s="180"/>
    </row>
    <row r="62" spans="1:78" s="154" customFormat="1" ht="15" customHeight="1" x14ac:dyDescent="0.3">
      <c r="A62" s="231"/>
      <c r="B62" s="282"/>
      <c r="C62" s="252"/>
      <c r="D62" s="389">
        <v>0</v>
      </c>
      <c r="E62" s="603">
        <f t="shared" si="18"/>
        <v>0</v>
      </c>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c r="BD62" s="253"/>
      <c r="BG62" s="467">
        <f t="shared" si="19"/>
        <v>0</v>
      </c>
      <c r="BH62" s="532">
        <f t="shared" si="20"/>
        <v>0</v>
      </c>
      <c r="BI62" s="204">
        <v>900</v>
      </c>
      <c r="BJ62" s="204">
        <v>350</v>
      </c>
      <c r="BK62" s="205"/>
      <c r="BL62" s="204"/>
      <c r="BM62" s="285">
        <f t="shared" si="21"/>
        <v>0</v>
      </c>
      <c r="BN62" s="286">
        <f t="shared" si="22"/>
        <v>0</v>
      </c>
      <c r="BO62" s="287">
        <f t="shared" si="24"/>
        <v>0</v>
      </c>
      <c r="BP62" s="259">
        <v>0</v>
      </c>
      <c r="BQ62" s="259">
        <v>0</v>
      </c>
      <c r="BR62" s="287">
        <f t="shared" si="23"/>
        <v>0</v>
      </c>
      <c r="BS62" s="206"/>
      <c r="BT62" s="602"/>
      <c r="BV62" s="180"/>
      <c r="BW62" s="180"/>
      <c r="BX62" s="180"/>
      <c r="BY62" s="180"/>
      <c r="BZ62" s="180"/>
    </row>
    <row r="63" spans="1:78" s="154" customFormat="1" ht="15" hidden="1" customHeight="1" x14ac:dyDescent="0.3">
      <c r="A63" s="231"/>
      <c r="B63" s="282"/>
      <c r="C63" s="252"/>
      <c r="D63" s="518">
        <v>0</v>
      </c>
      <c r="E63" s="604">
        <f t="shared" si="18"/>
        <v>0</v>
      </c>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3"/>
      <c r="AY63" s="253"/>
      <c r="AZ63" s="253"/>
      <c r="BA63" s="253"/>
      <c r="BB63" s="253"/>
      <c r="BC63" s="253"/>
      <c r="BD63" s="253"/>
      <c r="BG63" s="467">
        <f t="shared" si="19"/>
        <v>0</v>
      </c>
      <c r="BH63" s="532">
        <f t="shared" si="20"/>
        <v>0</v>
      </c>
      <c r="BI63" s="204">
        <v>900</v>
      </c>
      <c r="BJ63" s="204">
        <v>350</v>
      </c>
      <c r="BK63" s="205"/>
      <c r="BL63" s="204"/>
      <c r="BM63" s="285">
        <f t="shared" si="21"/>
        <v>0</v>
      </c>
      <c r="BN63" s="286">
        <f t="shared" si="22"/>
        <v>0</v>
      </c>
      <c r="BO63" s="287">
        <f t="shared" si="24"/>
        <v>0</v>
      </c>
      <c r="BP63" s="259">
        <v>0</v>
      </c>
      <c r="BQ63" s="259">
        <v>0</v>
      </c>
      <c r="BR63" s="287">
        <f t="shared" si="23"/>
        <v>0</v>
      </c>
      <c r="BS63" s="206"/>
      <c r="BV63" s="180"/>
      <c r="BW63" s="180"/>
      <c r="BX63" s="180"/>
      <c r="BY63" s="180"/>
      <c r="BZ63" s="180"/>
    </row>
    <row r="64" spans="1:78" s="154" customFormat="1" ht="15" hidden="1" customHeight="1" x14ac:dyDescent="0.3">
      <c r="A64" s="231"/>
      <c r="B64" s="282"/>
      <c r="C64" s="252"/>
      <c r="D64" s="518">
        <v>0</v>
      </c>
      <c r="E64" s="604">
        <f t="shared" si="18"/>
        <v>0</v>
      </c>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3"/>
      <c r="AR64" s="253"/>
      <c r="AS64" s="253"/>
      <c r="AT64" s="253"/>
      <c r="AU64" s="253"/>
      <c r="AV64" s="253"/>
      <c r="AW64" s="253"/>
      <c r="AX64" s="253"/>
      <c r="AY64" s="253"/>
      <c r="AZ64" s="253"/>
      <c r="BA64" s="253"/>
      <c r="BB64" s="253"/>
      <c r="BC64" s="253"/>
      <c r="BD64" s="253"/>
      <c r="BG64" s="467">
        <f t="shared" si="19"/>
        <v>0</v>
      </c>
      <c r="BH64" s="532">
        <f t="shared" si="20"/>
        <v>0</v>
      </c>
      <c r="BI64" s="204">
        <v>900</v>
      </c>
      <c r="BJ64" s="204">
        <v>350</v>
      </c>
      <c r="BK64" s="205"/>
      <c r="BL64" s="204"/>
      <c r="BM64" s="285">
        <f t="shared" si="21"/>
        <v>0</v>
      </c>
      <c r="BN64" s="286">
        <f t="shared" si="22"/>
        <v>0</v>
      </c>
      <c r="BO64" s="287">
        <f t="shared" si="24"/>
        <v>0</v>
      </c>
      <c r="BP64" s="259">
        <v>0</v>
      </c>
      <c r="BQ64" s="259">
        <v>0</v>
      </c>
      <c r="BR64" s="287">
        <f t="shared" si="23"/>
        <v>0</v>
      </c>
      <c r="BS64" s="206"/>
      <c r="BV64" s="180"/>
      <c r="BW64" s="180"/>
      <c r="BX64" s="180"/>
      <c r="BY64" s="180"/>
      <c r="BZ64" s="180"/>
    </row>
    <row r="65" spans="1:78" s="154" customFormat="1" ht="15" hidden="1" customHeight="1" x14ac:dyDescent="0.3">
      <c r="A65" s="231"/>
      <c r="B65" s="282"/>
      <c r="C65" s="252"/>
      <c r="D65" s="518">
        <v>0</v>
      </c>
      <c r="E65" s="604">
        <f t="shared" si="18"/>
        <v>0</v>
      </c>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c r="BA65" s="253"/>
      <c r="BB65" s="253"/>
      <c r="BC65" s="253"/>
      <c r="BD65" s="253"/>
      <c r="BG65" s="467">
        <f t="shared" si="19"/>
        <v>0</v>
      </c>
      <c r="BH65" s="532">
        <f t="shared" si="20"/>
        <v>0</v>
      </c>
      <c r="BI65" s="204">
        <v>900</v>
      </c>
      <c r="BJ65" s="204">
        <v>350</v>
      </c>
      <c r="BK65" s="205"/>
      <c r="BL65" s="204"/>
      <c r="BM65" s="285">
        <f t="shared" si="21"/>
        <v>0</v>
      </c>
      <c r="BN65" s="286">
        <f t="shared" si="22"/>
        <v>0</v>
      </c>
      <c r="BO65" s="287">
        <f t="shared" si="24"/>
        <v>0</v>
      </c>
      <c r="BP65" s="259">
        <v>0</v>
      </c>
      <c r="BQ65" s="259">
        <v>0</v>
      </c>
      <c r="BR65" s="287">
        <f t="shared" si="23"/>
        <v>0</v>
      </c>
      <c r="BS65" s="206"/>
      <c r="BV65" s="180"/>
      <c r="BW65" s="180"/>
      <c r="BX65" s="180"/>
      <c r="BY65" s="180"/>
      <c r="BZ65" s="180"/>
    </row>
    <row r="66" spans="1:78" s="154" customFormat="1" ht="15" hidden="1" customHeight="1" x14ac:dyDescent="0.3">
      <c r="A66" s="231"/>
      <c r="B66" s="282"/>
      <c r="C66" s="252"/>
      <c r="D66" s="518">
        <v>0</v>
      </c>
      <c r="E66" s="604">
        <f t="shared" si="18"/>
        <v>0</v>
      </c>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3"/>
      <c r="AQ66" s="253"/>
      <c r="AR66" s="253"/>
      <c r="AS66" s="253"/>
      <c r="AT66" s="253"/>
      <c r="AU66" s="253"/>
      <c r="AV66" s="253"/>
      <c r="AW66" s="253"/>
      <c r="AX66" s="253"/>
      <c r="AY66" s="253"/>
      <c r="AZ66" s="253"/>
      <c r="BA66" s="253"/>
      <c r="BB66" s="253"/>
      <c r="BC66" s="253"/>
      <c r="BD66" s="253"/>
      <c r="BG66" s="467">
        <f t="shared" si="19"/>
        <v>0</v>
      </c>
      <c r="BH66" s="532">
        <f t="shared" si="20"/>
        <v>0</v>
      </c>
      <c r="BI66" s="204">
        <v>900</v>
      </c>
      <c r="BJ66" s="204">
        <v>350</v>
      </c>
      <c r="BK66" s="205"/>
      <c r="BL66" s="204"/>
      <c r="BM66" s="285">
        <f t="shared" si="21"/>
        <v>0</v>
      </c>
      <c r="BN66" s="286">
        <f t="shared" si="22"/>
        <v>0</v>
      </c>
      <c r="BO66" s="287">
        <f t="shared" si="24"/>
        <v>0</v>
      </c>
      <c r="BP66" s="259">
        <v>0</v>
      </c>
      <c r="BQ66" s="259">
        <v>0</v>
      </c>
      <c r="BR66" s="287">
        <f t="shared" si="23"/>
        <v>0</v>
      </c>
      <c r="BS66" s="206"/>
      <c r="BV66" s="180"/>
      <c r="BW66" s="180"/>
      <c r="BX66" s="180"/>
      <c r="BY66" s="180"/>
      <c r="BZ66" s="180"/>
    </row>
    <row r="67" spans="1:78" s="154" customFormat="1" ht="15" hidden="1" customHeight="1" x14ac:dyDescent="0.3">
      <c r="A67" s="231"/>
      <c r="B67" s="282"/>
      <c r="C67" s="252"/>
      <c r="D67" s="518">
        <v>0</v>
      </c>
      <c r="E67" s="604">
        <f t="shared" si="18"/>
        <v>0</v>
      </c>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3"/>
      <c r="AS67" s="253"/>
      <c r="AT67" s="253"/>
      <c r="AU67" s="253"/>
      <c r="AV67" s="253"/>
      <c r="AW67" s="253"/>
      <c r="AX67" s="253"/>
      <c r="AY67" s="253"/>
      <c r="AZ67" s="253"/>
      <c r="BA67" s="253"/>
      <c r="BB67" s="253"/>
      <c r="BC67" s="253"/>
      <c r="BD67" s="253"/>
      <c r="BG67" s="467">
        <f t="shared" si="19"/>
        <v>0</v>
      </c>
      <c r="BH67" s="532">
        <f t="shared" si="20"/>
        <v>0</v>
      </c>
      <c r="BI67" s="204">
        <v>900</v>
      </c>
      <c r="BJ67" s="204">
        <v>350</v>
      </c>
      <c r="BK67" s="205"/>
      <c r="BL67" s="204"/>
      <c r="BM67" s="285">
        <f t="shared" si="21"/>
        <v>0</v>
      </c>
      <c r="BN67" s="286">
        <f t="shared" si="22"/>
        <v>0</v>
      </c>
      <c r="BO67" s="287">
        <f t="shared" si="24"/>
        <v>0</v>
      </c>
      <c r="BP67" s="259">
        <v>0</v>
      </c>
      <c r="BQ67" s="259">
        <v>0</v>
      </c>
      <c r="BR67" s="287">
        <f t="shared" si="23"/>
        <v>0</v>
      </c>
      <c r="BS67" s="206"/>
      <c r="BV67" s="180"/>
      <c r="BW67" s="180"/>
      <c r="BX67" s="180"/>
      <c r="BY67" s="180"/>
      <c r="BZ67" s="180"/>
    </row>
    <row r="68" spans="1:78" s="154" customFormat="1" ht="15" hidden="1" customHeight="1" x14ac:dyDescent="0.3">
      <c r="A68" s="231"/>
      <c r="B68" s="282"/>
      <c r="C68" s="252"/>
      <c r="D68" s="518">
        <v>0</v>
      </c>
      <c r="E68" s="604">
        <f t="shared" si="18"/>
        <v>0</v>
      </c>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253"/>
      <c r="BA68" s="253"/>
      <c r="BB68" s="253"/>
      <c r="BC68" s="253"/>
      <c r="BD68" s="253"/>
      <c r="BG68" s="467">
        <f t="shared" si="19"/>
        <v>0</v>
      </c>
      <c r="BH68" s="532">
        <f t="shared" si="20"/>
        <v>0</v>
      </c>
      <c r="BI68" s="204">
        <v>900</v>
      </c>
      <c r="BJ68" s="204">
        <v>350</v>
      </c>
      <c r="BK68" s="205"/>
      <c r="BL68" s="204"/>
      <c r="BM68" s="285">
        <f t="shared" si="21"/>
        <v>0</v>
      </c>
      <c r="BN68" s="286">
        <f t="shared" si="22"/>
        <v>0</v>
      </c>
      <c r="BO68" s="287">
        <f t="shared" si="24"/>
        <v>0</v>
      </c>
      <c r="BP68" s="259">
        <v>0</v>
      </c>
      <c r="BQ68" s="259">
        <v>0</v>
      </c>
      <c r="BR68" s="287">
        <f t="shared" si="23"/>
        <v>0</v>
      </c>
      <c r="BS68" s="206"/>
      <c r="BV68" s="180"/>
      <c r="BW68" s="180"/>
      <c r="BX68" s="180"/>
      <c r="BY68" s="180"/>
      <c r="BZ68" s="180"/>
    </row>
    <row r="69" spans="1:78" s="154" customFormat="1" ht="15" hidden="1" customHeight="1" x14ac:dyDescent="0.3">
      <c r="A69" s="231"/>
      <c r="B69" s="282"/>
      <c r="C69" s="252"/>
      <c r="D69" s="518">
        <v>0</v>
      </c>
      <c r="E69" s="604">
        <f t="shared" si="18"/>
        <v>0</v>
      </c>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253"/>
      <c r="AL69" s="253"/>
      <c r="AM69" s="253"/>
      <c r="AN69" s="253"/>
      <c r="AO69" s="253"/>
      <c r="AP69" s="253"/>
      <c r="AQ69" s="253"/>
      <c r="AR69" s="253"/>
      <c r="AS69" s="253"/>
      <c r="AT69" s="253"/>
      <c r="AU69" s="253"/>
      <c r="AV69" s="253"/>
      <c r="AW69" s="253"/>
      <c r="AX69" s="253"/>
      <c r="AY69" s="253"/>
      <c r="AZ69" s="253"/>
      <c r="BA69" s="253"/>
      <c r="BB69" s="253"/>
      <c r="BC69" s="253"/>
      <c r="BD69" s="253"/>
      <c r="BG69" s="467">
        <f t="shared" si="19"/>
        <v>0</v>
      </c>
      <c r="BH69" s="532">
        <f t="shared" si="20"/>
        <v>0</v>
      </c>
      <c r="BI69" s="204">
        <v>900</v>
      </c>
      <c r="BJ69" s="204">
        <v>350</v>
      </c>
      <c r="BK69" s="205"/>
      <c r="BL69" s="204"/>
      <c r="BM69" s="285">
        <f t="shared" si="21"/>
        <v>0</v>
      </c>
      <c r="BN69" s="286">
        <f t="shared" si="22"/>
        <v>0</v>
      </c>
      <c r="BO69" s="287">
        <f t="shared" si="24"/>
        <v>0</v>
      </c>
      <c r="BP69" s="259">
        <v>0</v>
      </c>
      <c r="BQ69" s="259">
        <v>0</v>
      </c>
      <c r="BR69" s="287">
        <f t="shared" si="23"/>
        <v>0</v>
      </c>
      <c r="BS69" s="206"/>
      <c r="BV69" s="180"/>
      <c r="BW69" s="180"/>
      <c r="BX69" s="180"/>
      <c r="BY69" s="180"/>
      <c r="BZ69" s="180"/>
    </row>
    <row r="70" spans="1:78" s="154" customFormat="1" ht="15" hidden="1" customHeight="1" x14ac:dyDescent="0.3">
      <c r="A70" s="231"/>
      <c r="B70" s="282"/>
      <c r="C70" s="252"/>
      <c r="D70" s="518">
        <v>0</v>
      </c>
      <c r="E70" s="604">
        <f t="shared" si="18"/>
        <v>0</v>
      </c>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253"/>
      <c r="AQ70" s="253"/>
      <c r="AR70" s="253"/>
      <c r="AS70" s="253"/>
      <c r="AT70" s="253"/>
      <c r="AU70" s="253"/>
      <c r="AV70" s="253"/>
      <c r="AW70" s="253"/>
      <c r="AX70" s="253"/>
      <c r="AY70" s="253"/>
      <c r="AZ70" s="253"/>
      <c r="BA70" s="253"/>
      <c r="BB70" s="253"/>
      <c r="BC70" s="253"/>
      <c r="BD70" s="253"/>
      <c r="BG70" s="467">
        <f t="shared" si="19"/>
        <v>0</v>
      </c>
      <c r="BH70" s="532">
        <f t="shared" si="20"/>
        <v>0</v>
      </c>
      <c r="BI70" s="204">
        <v>900</v>
      </c>
      <c r="BJ70" s="204">
        <v>350</v>
      </c>
      <c r="BK70" s="205"/>
      <c r="BL70" s="204"/>
      <c r="BM70" s="285">
        <f t="shared" si="21"/>
        <v>0</v>
      </c>
      <c r="BN70" s="286">
        <f t="shared" si="22"/>
        <v>0</v>
      </c>
      <c r="BO70" s="287">
        <f t="shared" si="24"/>
        <v>0</v>
      </c>
      <c r="BP70" s="259">
        <v>0</v>
      </c>
      <c r="BQ70" s="259">
        <v>0</v>
      </c>
      <c r="BR70" s="287">
        <f t="shared" si="23"/>
        <v>0</v>
      </c>
      <c r="BS70" s="206"/>
      <c r="BV70" s="180"/>
      <c r="BW70" s="180"/>
      <c r="BX70" s="180"/>
      <c r="BY70" s="180"/>
      <c r="BZ70" s="180"/>
    </row>
    <row r="71" spans="1:78" s="154" customFormat="1" ht="15" hidden="1" customHeight="1" x14ac:dyDescent="0.3">
      <c r="A71" s="231"/>
      <c r="B71" s="282"/>
      <c r="C71" s="252"/>
      <c r="D71" s="518">
        <v>0</v>
      </c>
      <c r="E71" s="604">
        <f t="shared" si="18"/>
        <v>0</v>
      </c>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253"/>
      <c r="AP71" s="253"/>
      <c r="AQ71" s="253"/>
      <c r="AR71" s="253"/>
      <c r="AS71" s="253"/>
      <c r="AT71" s="253"/>
      <c r="AU71" s="253"/>
      <c r="AV71" s="253"/>
      <c r="AW71" s="253"/>
      <c r="AX71" s="253"/>
      <c r="AY71" s="253"/>
      <c r="AZ71" s="253"/>
      <c r="BA71" s="253"/>
      <c r="BB71" s="253"/>
      <c r="BC71" s="253"/>
      <c r="BD71" s="253"/>
      <c r="BG71" s="467">
        <f t="shared" si="19"/>
        <v>0</v>
      </c>
      <c r="BH71" s="532">
        <f t="shared" si="20"/>
        <v>0</v>
      </c>
      <c r="BI71" s="204">
        <v>900</v>
      </c>
      <c r="BJ71" s="204">
        <v>350</v>
      </c>
      <c r="BK71" s="205"/>
      <c r="BL71" s="204"/>
      <c r="BM71" s="285">
        <f t="shared" si="21"/>
        <v>0</v>
      </c>
      <c r="BN71" s="286">
        <f t="shared" si="22"/>
        <v>0</v>
      </c>
      <c r="BO71" s="287">
        <f t="shared" si="24"/>
        <v>0</v>
      </c>
      <c r="BP71" s="259">
        <v>0</v>
      </c>
      <c r="BQ71" s="259">
        <v>0</v>
      </c>
      <c r="BR71" s="287">
        <f t="shared" si="23"/>
        <v>0</v>
      </c>
      <c r="BS71" s="206"/>
      <c r="BV71" s="180"/>
      <c r="BW71" s="180"/>
      <c r="BX71" s="180"/>
      <c r="BY71" s="180"/>
      <c r="BZ71" s="180"/>
    </row>
    <row r="72" spans="1:78" s="154" customFormat="1" ht="15" hidden="1" customHeight="1" x14ac:dyDescent="0.3">
      <c r="A72" s="231"/>
      <c r="B72" s="282"/>
      <c r="C72" s="252"/>
      <c r="D72" s="518">
        <v>0</v>
      </c>
      <c r="E72" s="604">
        <f t="shared" si="18"/>
        <v>0</v>
      </c>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53"/>
      <c r="BG72" s="494">
        <f t="shared" si="19"/>
        <v>0</v>
      </c>
      <c r="BH72" s="532">
        <f t="shared" si="20"/>
        <v>0</v>
      </c>
      <c r="BI72" s="204">
        <v>900</v>
      </c>
      <c r="BJ72" s="204">
        <v>350</v>
      </c>
      <c r="BK72" s="205"/>
      <c r="BL72" s="204"/>
      <c r="BM72" s="285">
        <f t="shared" si="21"/>
        <v>0</v>
      </c>
      <c r="BN72" s="286">
        <f t="shared" si="22"/>
        <v>0</v>
      </c>
      <c r="BO72" s="287">
        <f t="shared" si="24"/>
        <v>0</v>
      </c>
      <c r="BP72" s="259">
        <v>0</v>
      </c>
      <c r="BQ72" s="259">
        <v>0</v>
      </c>
      <c r="BR72" s="287">
        <f t="shared" si="23"/>
        <v>0</v>
      </c>
      <c r="BS72" s="206"/>
      <c r="BV72" s="180"/>
      <c r="BW72" s="180"/>
      <c r="BX72" s="180"/>
      <c r="BY72" s="180"/>
      <c r="BZ72" s="180"/>
    </row>
    <row r="73" spans="1:78" s="154" customFormat="1" x14ac:dyDescent="0.25">
      <c r="A73" s="207" t="s">
        <v>173</v>
      </c>
      <c r="E73" s="605"/>
      <c r="BH73" s="522"/>
      <c r="BK73" s="178"/>
      <c r="BP73" s="278"/>
      <c r="BQ73" s="278"/>
      <c r="BR73" s="291"/>
      <c r="BS73" s="248"/>
      <c r="BV73" s="180"/>
      <c r="BW73" s="180"/>
      <c r="BX73" s="180"/>
      <c r="BY73" s="180"/>
      <c r="BZ73" s="180"/>
    </row>
    <row r="74" spans="1:78" s="154" customFormat="1" ht="14.4" x14ac:dyDescent="0.3">
      <c r="A74" s="204"/>
      <c r="B74" s="181"/>
      <c r="C74" s="181"/>
      <c r="D74" s="182"/>
      <c r="E74" s="182" t="s">
        <v>174</v>
      </c>
      <c r="F74" s="392">
        <f t="shared" ref="F74:AK74" si="25">SUM(F48:F73)</f>
        <v>0</v>
      </c>
      <c r="G74" s="392">
        <f t="shared" si="25"/>
        <v>0</v>
      </c>
      <c r="H74" s="392">
        <f t="shared" si="25"/>
        <v>0</v>
      </c>
      <c r="I74" s="392">
        <f t="shared" si="25"/>
        <v>0</v>
      </c>
      <c r="J74" s="392">
        <f t="shared" si="25"/>
        <v>0</v>
      </c>
      <c r="K74" s="392">
        <f t="shared" si="25"/>
        <v>0</v>
      </c>
      <c r="L74" s="392">
        <f t="shared" si="25"/>
        <v>0</v>
      </c>
      <c r="M74" s="392">
        <f t="shared" si="25"/>
        <v>0</v>
      </c>
      <c r="N74" s="392">
        <f t="shared" si="25"/>
        <v>0</v>
      </c>
      <c r="O74" s="392">
        <f t="shared" si="25"/>
        <v>0</v>
      </c>
      <c r="P74" s="392">
        <f t="shared" si="25"/>
        <v>0</v>
      </c>
      <c r="Q74" s="392">
        <f t="shared" si="25"/>
        <v>0</v>
      </c>
      <c r="R74" s="392">
        <f t="shared" si="25"/>
        <v>0</v>
      </c>
      <c r="S74" s="392">
        <f t="shared" si="25"/>
        <v>0</v>
      </c>
      <c r="T74" s="392">
        <f t="shared" si="25"/>
        <v>0</v>
      </c>
      <c r="U74" s="392">
        <f t="shared" si="25"/>
        <v>0</v>
      </c>
      <c r="V74" s="392">
        <f t="shared" si="25"/>
        <v>0</v>
      </c>
      <c r="W74" s="392">
        <f t="shared" si="25"/>
        <v>0</v>
      </c>
      <c r="X74" s="392">
        <f t="shared" si="25"/>
        <v>0</v>
      </c>
      <c r="Y74" s="392">
        <f t="shared" si="25"/>
        <v>0</v>
      </c>
      <c r="Z74" s="392">
        <f t="shared" si="25"/>
        <v>0</v>
      </c>
      <c r="AA74" s="392">
        <f t="shared" si="25"/>
        <v>0</v>
      </c>
      <c r="AB74" s="392">
        <f t="shared" si="25"/>
        <v>0</v>
      </c>
      <c r="AC74" s="392">
        <f t="shared" si="25"/>
        <v>0</v>
      </c>
      <c r="AD74" s="392">
        <f t="shared" si="25"/>
        <v>0</v>
      </c>
      <c r="AE74" s="392">
        <f t="shared" si="25"/>
        <v>0</v>
      </c>
      <c r="AF74" s="392">
        <f t="shared" si="25"/>
        <v>0</v>
      </c>
      <c r="AG74" s="392">
        <f t="shared" si="25"/>
        <v>0</v>
      </c>
      <c r="AH74" s="392">
        <f t="shared" si="25"/>
        <v>0</v>
      </c>
      <c r="AI74" s="392">
        <f t="shared" si="25"/>
        <v>0</v>
      </c>
      <c r="AJ74" s="392">
        <f t="shared" si="25"/>
        <v>0</v>
      </c>
      <c r="AK74" s="392">
        <f t="shared" si="25"/>
        <v>0</v>
      </c>
      <c r="AL74" s="392">
        <f t="shared" ref="AL74:BD74" si="26">SUM(AL48:AL73)</f>
        <v>0</v>
      </c>
      <c r="AM74" s="392">
        <f t="shared" si="26"/>
        <v>0</v>
      </c>
      <c r="AN74" s="392">
        <f t="shared" si="26"/>
        <v>0</v>
      </c>
      <c r="AO74" s="392">
        <f t="shared" si="26"/>
        <v>0</v>
      </c>
      <c r="AP74" s="392">
        <f t="shared" si="26"/>
        <v>0</v>
      </c>
      <c r="AQ74" s="392">
        <f t="shared" si="26"/>
        <v>0</v>
      </c>
      <c r="AR74" s="392">
        <f t="shared" si="26"/>
        <v>0</v>
      </c>
      <c r="AS74" s="392">
        <f t="shared" si="26"/>
        <v>0</v>
      </c>
      <c r="AT74" s="392">
        <f t="shared" si="26"/>
        <v>0</v>
      </c>
      <c r="AU74" s="392">
        <f t="shared" si="26"/>
        <v>0</v>
      </c>
      <c r="AV74" s="392">
        <f t="shared" si="26"/>
        <v>0</v>
      </c>
      <c r="AW74" s="392">
        <f t="shared" si="26"/>
        <v>0</v>
      </c>
      <c r="AX74" s="392">
        <f t="shared" si="26"/>
        <v>0</v>
      </c>
      <c r="AY74" s="392">
        <f t="shared" si="26"/>
        <v>0</v>
      </c>
      <c r="AZ74" s="392">
        <f t="shared" si="26"/>
        <v>0</v>
      </c>
      <c r="BA74" s="392">
        <f t="shared" si="26"/>
        <v>0</v>
      </c>
      <c r="BB74" s="392">
        <f t="shared" si="26"/>
        <v>0</v>
      </c>
      <c r="BC74" s="392">
        <f t="shared" si="26"/>
        <v>0</v>
      </c>
      <c r="BD74" s="392">
        <f t="shared" si="26"/>
        <v>0</v>
      </c>
      <c r="BE74" s="362"/>
      <c r="BF74" s="362"/>
      <c r="BG74" s="392">
        <f>SUM(BG48:BG73)</f>
        <v>0</v>
      </c>
      <c r="BH74" s="533">
        <f>SUM(BH48:BH73)</f>
        <v>0</v>
      </c>
      <c r="BK74" s="178"/>
      <c r="BM74" s="168"/>
      <c r="BN74" s="467">
        <f>SUM(BN48:BN73)</f>
        <v>0</v>
      </c>
      <c r="BO74" s="468">
        <f>SUM(BO48:BO73)</f>
        <v>0</v>
      </c>
      <c r="BP74" s="468">
        <f>SUM(BP48:BP73)</f>
        <v>0</v>
      </c>
      <c r="BQ74" s="468">
        <f>SUM(BQ48:BQ73)</f>
        <v>0</v>
      </c>
      <c r="BR74" s="468">
        <f>SUM(BR48:BR73)</f>
        <v>0</v>
      </c>
      <c r="BS74" s="248"/>
      <c r="BV74" s="180"/>
      <c r="BW74" s="180"/>
      <c r="BX74" s="180"/>
      <c r="BY74" s="180"/>
      <c r="BZ74" s="180"/>
    </row>
    <row r="75" spans="1:78" s="154" customFormat="1" ht="14.4" x14ac:dyDescent="0.3">
      <c r="A75" s="204"/>
      <c r="B75" s="191"/>
      <c r="C75" s="191"/>
      <c r="D75" s="191"/>
      <c r="E75" s="168"/>
      <c r="BE75" s="181"/>
      <c r="BF75" s="181"/>
      <c r="BH75" s="522"/>
      <c r="BK75" s="178"/>
      <c r="BM75" s="168"/>
      <c r="BN75" s="168"/>
      <c r="BP75" s="278"/>
      <c r="BQ75" s="278"/>
      <c r="BR75" s="291"/>
      <c r="BS75" s="248"/>
      <c r="BV75" s="180"/>
      <c r="BW75" s="180"/>
      <c r="BX75" s="180"/>
      <c r="BY75" s="180"/>
      <c r="BZ75" s="180"/>
    </row>
    <row r="76" spans="1:78" s="194" customFormat="1" ht="21" customHeight="1" thickBot="1" x14ac:dyDescent="0.35">
      <c r="B76" s="356" t="s">
        <v>175</v>
      </c>
      <c r="C76" s="357"/>
      <c r="D76" s="357"/>
      <c r="E76" s="358"/>
      <c r="F76" s="379"/>
      <c r="G76" s="379"/>
      <c r="H76" s="379"/>
      <c r="I76" s="379"/>
      <c r="J76" s="379"/>
      <c r="K76" s="379"/>
      <c r="L76" s="379"/>
      <c r="M76" s="379"/>
      <c r="N76" s="379"/>
      <c r="O76" s="379"/>
      <c r="P76" s="379"/>
      <c r="Q76" s="379"/>
      <c r="R76" s="379"/>
      <c r="S76" s="379"/>
      <c r="T76" s="379"/>
      <c r="U76" s="379"/>
      <c r="V76" s="379"/>
      <c r="W76" s="379"/>
      <c r="X76" s="379"/>
      <c r="Y76" s="379"/>
      <c r="Z76" s="379"/>
      <c r="AA76" s="379"/>
      <c r="AB76" s="379"/>
      <c r="AC76" s="379"/>
      <c r="AD76" s="379"/>
      <c r="AE76" s="379"/>
      <c r="AF76" s="379"/>
      <c r="AG76" s="379"/>
      <c r="AH76" s="379"/>
      <c r="AI76" s="379"/>
      <c r="AJ76" s="379"/>
      <c r="AK76" s="379"/>
      <c r="AL76" s="379"/>
      <c r="AM76" s="379"/>
      <c r="AN76" s="379"/>
      <c r="AO76" s="379"/>
      <c r="AP76" s="379"/>
      <c r="AQ76" s="379"/>
      <c r="AR76" s="379"/>
      <c r="AS76" s="379"/>
      <c r="AT76" s="379"/>
      <c r="AU76" s="379"/>
      <c r="AV76" s="379"/>
      <c r="AW76" s="379"/>
      <c r="AX76" s="379"/>
      <c r="AY76" s="379"/>
      <c r="AZ76" s="379"/>
      <c r="BA76" s="379"/>
      <c r="BB76" s="379"/>
      <c r="BC76" s="379"/>
      <c r="BD76" s="379"/>
      <c r="BE76" s="594"/>
      <c r="BF76" s="337"/>
      <c r="BG76" s="381"/>
      <c r="BH76" s="529"/>
      <c r="BI76" s="274"/>
      <c r="BK76" s="195"/>
      <c r="BM76" s="275"/>
      <c r="BN76" s="196"/>
      <c r="BO76" s="165"/>
      <c r="BP76" s="197"/>
      <c r="BQ76" s="197"/>
      <c r="BR76" s="198"/>
      <c r="BS76" s="276"/>
      <c r="BU76" s="165"/>
      <c r="BV76" s="163"/>
      <c r="BW76" s="163"/>
      <c r="BX76" s="163"/>
      <c r="BY76" s="163"/>
      <c r="BZ76" s="163"/>
    </row>
    <row r="77" spans="1:78" s="154" customFormat="1" ht="15" thickBot="1" x14ac:dyDescent="0.35">
      <c r="A77" s="204"/>
      <c r="B77" s="384" t="str">
        <f>"- External trainer daily rates may vary, but EI support is limited to the first €900 per day including all travel and other costs"</f>
        <v>- External trainer daily rates may vary, but EI support is limited to the first €900 per day including all travel and other costs</v>
      </c>
      <c r="C77" s="362"/>
      <c r="D77" s="362"/>
      <c r="E77" s="361"/>
      <c r="F77" s="362"/>
      <c r="G77" s="362"/>
      <c r="H77" s="362"/>
      <c r="I77" s="362"/>
      <c r="J77" s="362"/>
      <c r="K77" s="362"/>
      <c r="L77" s="362"/>
      <c r="M77" s="362"/>
      <c r="N77" s="362"/>
      <c r="O77" s="362"/>
      <c r="P77" s="362"/>
      <c r="Q77" s="362"/>
      <c r="R77" s="362"/>
      <c r="S77" s="362"/>
      <c r="T77" s="362"/>
      <c r="U77" s="362"/>
      <c r="V77" s="362"/>
      <c r="W77" s="362"/>
      <c r="X77" s="362"/>
      <c r="Y77" s="362"/>
      <c r="Z77" s="362"/>
      <c r="AA77" s="362"/>
      <c r="AB77" s="362"/>
      <c r="AC77" s="362"/>
      <c r="AD77" s="362"/>
      <c r="AE77" s="362"/>
      <c r="AF77" s="362"/>
      <c r="AG77" s="362"/>
      <c r="AH77" s="362"/>
      <c r="AI77" s="362"/>
      <c r="AJ77" s="362"/>
      <c r="AK77" s="362"/>
      <c r="AL77" s="362"/>
      <c r="AM77" s="362"/>
      <c r="AN77" s="362"/>
      <c r="AO77" s="362"/>
      <c r="AP77" s="362"/>
      <c r="AQ77" s="362"/>
      <c r="AR77" s="362"/>
      <c r="AS77" s="362"/>
      <c r="AT77" s="362"/>
      <c r="AU77" s="362"/>
      <c r="AV77" s="362"/>
      <c r="AW77" s="362"/>
      <c r="AX77" s="362"/>
      <c r="AY77" s="362"/>
      <c r="AZ77" s="362"/>
      <c r="BA77" s="362"/>
      <c r="BB77" s="362"/>
      <c r="BC77" s="362"/>
      <c r="BD77" s="362"/>
      <c r="BE77" s="362"/>
      <c r="BF77" s="362"/>
      <c r="BG77" s="362"/>
      <c r="BH77" s="529"/>
      <c r="BK77" s="178"/>
      <c r="BM77" s="464">
        <v>900</v>
      </c>
      <c r="BN77" s="292" t="s">
        <v>165</v>
      </c>
      <c r="BP77" s="278"/>
      <c r="BQ77" s="278"/>
      <c r="BR77" s="291"/>
      <c r="BS77" s="248"/>
      <c r="BV77" s="180"/>
      <c r="BW77" s="180"/>
      <c r="BX77" s="180"/>
      <c r="BY77" s="180"/>
      <c r="BZ77" s="180"/>
    </row>
    <row r="78" spans="1:78" s="154" customFormat="1" ht="8.1" customHeight="1" x14ac:dyDescent="0.3">
      <c r="A78" s="204"/>
      <c r="B78" s="359"/>
      <c r="C78" s="360"/>
      <c r="D78" s="362"/>
      <c r="E78" s="361"/>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2"/>
      <c r="BG78" s="362"/>
      <c r="BH78" s="529"/>
      <c r="BK78" s="178"/>
      <c r="BM78" s="168"/>
      <c r="BN78" s="168"/>
      <c r="BP78" s="278"/>
      <c r="BQ78" s="278"/>
      <c r="BR78" s="291"/>
      <c r="BS78" s="248"/>
      <c r="BV78" s="180"/>
      <c r="BW78" s="180"/>
      <c r="BX78" s="180"/>
      <c r="BY78" s="180"/>
      <c r="BZ78" s="180"/>
    </row>
    <row r="79" spans="1:78" s="179" customFormat="1" ht="65.25" hidden="1" customHeight="1" x14ac:dyDescent="0.3">
      <c r="A79" s="231"/>
      <c r="B79" s="382"/>
      <c r="C79" s="393"/>
      <c r="D79" s="377"/>
      <c r="E79" s="383"/>
      <c r="F79" s="373" t="str">
        <f t="shared" ref="F79:AK79" si="27">IF(F1&lt;&gt;"",F1,"")</f>
        <v/>
      </c>
      <c r="G79" s="373" t="str">
        <f t="shared" si="27"/>
        <v/>
      </c>
      <c r="H79" s="373" t="str">
        <f t="shared" si="27"/>
        <v/>
      </c>
      <c r="I79" s="373" t="str">
        <f t="shared" si="27"/>
        <v/>
      </c>
      <c r="J79" s="373" t="str">
        <f t="shared" si="27"/>
        <v/>
      </c>
      <c r="K79" s="373" t="str">
        <f t="shared" si="27"/>
        <v/>
      </c>
      <c r="L79" s="373" t="str">
        <f t="shared" si="27"/>
        <v/>
      </c>
      <c r="M79" s="373" t="str">
        <f t="shared" si="27"/>
        <v/>
      </c>
      <c r="N79" s="373" t="str">
        <f t="shared" si="27"/>
        <v/>
      </c>
      <c r="O79" s="373" t="str">
        <f t="shared" si="27"/>
        <v/>
      </c>
      <c r="P79" s="373" t="str">
        <f t="shared" si="27"/>
        <v/>
      </c>
      <c r="Q79" s="373" t="str">
        <f t="shared" si="27"/>
        <v/>
      </c>
      <c r="R79" s="373" t="str">
        <f t="shared" si="27"/>
        <v/>
      </c>
      <c r="S79" s="373" t="str">
        <f t="shared" si="27"/>
        <v/>
      </c>
      <c r="T79" s="373" t="str">
        <f t="shared" si="27"/>
        <v/>
      </c>
      <c r="U79" s="373" t="str">
        <f t="shared" si="27"/>
        <v/>
      </c>
      <c r="V79" s="373" t="str">
        <f t="shared" si="27"/>
        <v/>
      </c>
      <c r="W79" s="373" t="str">
        <f t="shared" si="27"/>
        <v/>
      </c>
      <c r="X79" s="373" t="str">
        <f t="shared" si="27"/>
        <v/>
      </c>
      <c r="Y79" s="373" t="str">
        <f t="shared" si="27"/>
        <v/>
      </c>
      <c r="Z79" s="373" t="str">
        <f t="shared" si="27"/>
        <v/>
      </c>
      <c r="AA79" s="373" t="str">
        <f t="shared" si="27"/>
        <v/>
      </c>
      <c r="AB79" s="373" t="str">
        <f t="shared" si="27"/>
        <v/>
      </c>
      <c r="AC79" s="373" t="str">
        <f t="shared" si="27"/>
        <v/>
      </c>
      <c r="AD79" s="373" t="str">
        <f t="shared" si="27"/>
        <v/>
      </c>
      <c r="AE79" s="373" t="str">
        <f t="shared" si="27"/>
        <v/>
      </c>
      <c r="AF79" s="373" t="str">
        <f t="shared" si="27"/>
        <v/>
      </c>
      <c r="AG79" s="373" t="str">
        <f t="shared" si="27"/>
        <v/>
      </c>
      <c r="AH79" s="373" t="str">
        <f t="shared" si="27"/>
        <v/>
      </c>
      <c r="AI79" s="373" t="str">
        <f t="shared" si="27"/>
        <v/>
      </c>
      <c r="AJ79" s="373" t="str">
        <f t="shared" si="27"/>
        <v/>
      </c>
      <c r="AK79" s="373" t="str">
        <f t="shared" si="27"/>
        <v/>
      </c>
      <c r="AL79" s="373" t="str">
        <f t="shared" ref="AL79:BD79" si="28">IF(AL1&lt;&gt;"",AL1,"")</f>
        <v/>
      </c>
      <c r="AM79" s="373" t="str">
        <f t="shared" si="28"/>
        <v/>
      </c>
      <c r="AN79" s="373" t="str">
        <f t="shared" si="28"/>
        <v/>
      </c>
      <c r="AO79" s="373" t="str">
        <f t="shared" si="28"/>
        <v/>
      </c>
      <c r="AP79" s="373" t="str">
        <f t="shared" si="28"/>
        <v/>
      </c>
      <c r="AQ79" s="373" t="str">
        <f t="shared" si="28"/>
        <v/>
      </c>
      <c r="AR79" s="373" t="str">
        <f t="shared" si="28"/>
        <v/>
      </c>
      <c r="AS79" s="373" t="str">
        <f t="shared" si="28"/>
        <v/>
      </c>
      <c r="AT79" s="373" t="str">
        <f t="shared" si="28"/>
        <v/>
      </c>
      <c r="AU79" s="373" t="str">
        <f t="shared" si="28"/>
        <v/>
      </c>
      <c r="AV79" s="373" t="str">
        <f t="shared" si="28"/>
        <v/>
      </c>
      <c r="AW79" s="373" t="str">
        <f t="shared" si="28"/>
        <v/>
      </c>
      <c r="AX79" s="373" t="str">
        <f t="shared" si="28"/>
        <v/>
      </c>
      <c r="AY79" s="373" t="str">
        <f t="shared" si="28"/>
        <v/>
      </c>
      <c r="AZ79" s="373" t="str">
        <f t="shared" si="28"/>
        <v/>
      </c>
      <c r="BA79" s="373" t="str">
        <f t="shared" si="28"/>
        <v/>
      </c>
      <c r="BB79" s="373" t="str">
        <f t="shared" si="28"/>
        <v/>
      </c>
      <c r="BC79" s="373" t="str">
        <f t="shared" si="28"/>
        <v/>
      </c>
      <c r="BD79" s="373" t="str">
        <f t="shared" si="28"/>
        <v/>
      </c>
      <c r="BE79" s="377"/>
      <c r="BF79" s="377"/>
      <c r="BG79" s="377"/>
      <c r="BH79" s="529"/>
      <c r="BK79" s="185"/>
      <c r="BM79" s="181"/>
      <c r="BN79" s="181"/>
      <c r="BO79" s="181"/>
      <c r="BP79" s="192"/>
      <c r="BQ79" s="192"/>
      <c r="BR79" s="181"/>
      <c r="BS79" s="153"/>
      <c r="BV79" s="148"/>
      <c r="BW79" s="148"/>
      <c r="BX79" s="148"/>
      <c r="BY79" s="148"/>
      <c r="BZ79" s="148"/>
    </row>
    <row r="80" spans="1:78" s="165" customFormat="1" ht="43.2" x14ac:dyDescent="0.25">
      <c r="A80" s="281"/>
      <c r="B80" s="367" t="s">
        <v>176</v>
      </c>
      <c r="C80" s="592" t="s">
        <v>177</v>
      </c>
      <c r="D80" s="592" t="s">
        <v>178</v>
      </c>
      <c r="E80" s="369" t="s">
        <v>330</v>
      </c>
      <c r="F80" s="368" t="s">
        <v>169</v>
      </c>
      <c r="G80" s="593"/>
      <c r="H80" s="593"/>
      <c r="I80" s="593"/>
      <c r="J80" s="593"/>
      <c r="K80" s="593"/>
      <c r="L80" s="593"/>
      <c r="M80" s="593"/>
      <c r="N80" s="593"/>
      <c r="O80" s="593"/>
      <c r="P80" s="386"/>
      <c r="Q80" s="386"/>
      <c r="R80" s="386"/>
      <c r="S80" s="386"/>
      <c r="T80" s="386"/>
      <c r="U80" s="386"/>
      <c r="V80" s="386"/>
      <c r="W80" s="386"/>
      <c r="X80" s="386"/>
      <c r="Y80" s="386"/>
      <c r="Z80" s="386"/>
      <c r="AA80" s="386"/>
      <c r="AB80" s="386"/>
      <c r="AC80" s="386"/>
      <c r="AD80" s="386"/>
      <c r="AE80" s="386"/>
      <c r="AF80" s="386"/>
      <c r="AG80" s="386"/>
      <c r="AH80" s="386"/>
      <c r="AI80" s="386"/>
      <c r="AJ80" s="386"/>
      <c r="AK80" s="386"/>
      <c r="AL80" s="386"/>
      <c r="AM80" s="386"/>
      <c r="AN80" s="386"/>
      <c r="AO80" s="386"/>
      <c r="AP80" s="386"/>
      <c r="AQ80" s="386"/>
      <c r="AR80" s="386"/>
      <c r="AS80" s="386"/>
      <c r="AT80" s="386"/>
      <c r="AU80" s="386"/>
      <c r="AV80" s="386"/>
      <c r="AW80" s="386"/>
      <c r="AX80" s="386"/>
      <c r="AY80" s="386"/>
      <c r="AZ80" s="386"/>
      <c r="BA80" s="386"/>
      <c r="BB80" s="386"/>
      <c r="BC80" s="386"/>
      <c r="BD80" s="386"/>
      <c r="BE80" s="362"/>
      <c r="BF80" s="362"/>
      <c r="BG80" s="361" t="s">
        <v>155</v>
      </c>
      <c r="BH80" s="530" t="s">
        <v>170</v>
      </c>
      <c r="BK80" s="201"/>
      <c r="BM80" s="175" t="s">
        <v>171</v>
      </c>
      <c r="BN80" s="175" t="s">
        <v>172</v>
      </c>
      <c r="BO80" s="175" t="s">
        <v>114</v>
      </c>
      <c r="BP80" s="175" t="s">
        <v>113</v>
      </c>
      <c r="BQ80" s="175" t="s">
        <v>145</v>
      </c>
      <c r="BR80" s="202" t="s">
        <v>146</v>
      </c>
      <c r="BS80" s="206" t="s">
        <v>116</v>
      </c>
      <c r="BT80" s="601" t="s">
        <v>332</v>
      </c>
      <c r="BV80" s="203"/>
      <c r="BW80" s="203"/>
      <c r="BX80" s="203"/>
      <c r="BY80" s="203"/>
      <c r="BZ80" s="203"/>
    </row>
    <row r="81" spans="1:78" s="154" customFormat="1" ht="14.4" x14ac:dyDescent="0.3">
      <c r="A81" s="204"/>
      <c r="B81" s="387"/>
      <c r="C81" s="388"/>
      <c r="D81" s="560">
        <v>0</v>
      </c>
      <c r="E81" s="560">
        <v>0</v>
      </c>
      <c r="F81" s="390"/>
      <c r="G81" s="390"/>
      <c r="H81" s="390"/>
      <c r="I81" s="390"/>
      <c r="J81" s="390"/>
      <c r="K81" s="390"/>
      <c r="L81" s="390"/>
      <c r="M81" s="390"/>
      <c r="N81" s="390"/>
      <c r="O81" s="390"/>
      <c r="P81" s="390"/>
      <c r="Q81" s="390"/>
      <c r="R81" s="390"/>
      <c r="S81" s="390"/>
      <c r="T81" s="390"/>
      <c r="U81" s="390"/>
      <c r="V81" s="390"/>
      <c r="W81" s="390"/>
      <c r="X81" s="390"/>
      <c r="Y81" s="390"/>
      <c r="Z81" s="390"/>
      <c r="AA81" s="390"/>
      <c r="AB81" s="390"/>
      <c r="AC81" s="390"/>
      <c r="AD81" s="390"/>
      <c r="AE81" s="390"/>
      <c r="AF81" s="390"/>
      <c r="AG81" s="390"/>
      <c r="AH81" s="390"/>
      <c r="AI81" s="390"/>
      <c r="AJ81" s="390"/>
      <c r="AK81" s="390"/>
      <c r="AL81" s="390"/>
      <c r="AM81" s="390"/>
      <c r="AN81" s="390"/>
      <c r="AO81" s="390"/>
      <c r="AP81" s="390"/>
      <c r="AQ81" s="390"/>
      <c r="AR81" s="390"/>
      <c r="AS81" s="390"/>
      <c r="AT81" s="390"/>
      <c r="AU81" s="390"/>
      <c r="AV81" s="390"/>
      <c r="AW81" s="390"/>
      <c r="AX81" s="390"/>
      <c r="AY81" s="390"/>
      <c r="AZ81" s="390"/>
      <c r="BA81" s="390"/>
      <c r="BB81" s="390"/>
      <c r="BC81" s="390"/>
      <c r="BD81" s="390"/>
      <c r="BE81" s="362"/>
      <c r="BF81" s="362"/>
      <c r="BG81" s="373">
        <f t="shared" ref="BG81:BG111" si="29">SUM(F81:BD81)</f>
        <v>0</v>
      </c>
      <c r="BH81" s="531">
        <f t="shared" ref="BH81:BH118" si="30">E81*BG81</f>
        <v>0</v>
      </c>
      <c r="BI81" s="284"/>
      <c r="BJ81" s="204">
        <v>350</v>
      </c>
      <c r="BK81" s="205"/>
      <c r="BL81" s="204"/>
      <c r="BM81" s="285">
        <f t="shared" ref="BM81:BM118" si="31">ROUND(MIN(E81,$BM$77),2)</f>
        <v>0</v>
      </c>
      <c r="BN81" s="286">
        <f t="shared" ref="BN81:BN118" si="32">BG81</f>
        <v>0</v>
      </c>
      <c r="BO81" s="287">
        <f>BM81*BN81</f>
        <v>0</v>
      </c>
      <c r="BP81" s="259">
        <v>0</v>
      </c>
      <c r="BQ81" s="259">
        <v>0</v>
      </c>
      <c r="BR81" s="287">
        <f>BH81-BO81-BP81-BQ81</f>
        <v>0</v>
      </c>
      <c r="BS81" s="206"/>
      <c r="BT81" s="601"/>
      <c r="BV81" s="180"/>
      <c r="BW81" s="180"/>
      <c r="BX81" s="180"/>
      <c r="BY81" s="180"/>
      <c r="BZ81" s="180"/>
    </row>
    <row r="82" spans="1:78" s="154" customFormat="1" ht="14.4" x14ac:dyDescent="0.3">
      <c r="A82" s="204"/>
      <c r="B82" s="387"/>
      <c r="C82" s="388"/>
      <c r="D82" s="560">
        <v>0</v>
      </c>
      <c r="E82" s="560">
        <v>0</v>
      </c>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390"/>
      <c r="AL82" s="390"/>
      <c r="AM82" s="390"/>
      <c r="AN82" s="390"/>
      <c r="AO82" s="390"/>
      <c r="AP82" s="390"/>
      <c r="AQ82" s="390"/>
      <c r="AR82" s="390"/>
      <c r="AS82" s="390"/>
      <c r="AT82" s="390"/>
      <c r="AU82" s="390"/>
      <c r="AV82" s="390"/>
      <c r="AW82" s="390"/>
      <c r="AX82" s="390"/>
      <c r="AY82" s="390"/>
      <c r="AZ82" s="390"/>
      <c r="BA82" s="390"/>
      <c r="BB82" s="390"/>
      <c r="BC82" s="390"/>
      <c r="BD82" s="390"/>
      <c r="BE82" s="362"/>
      <c r="BF82" s="362"/>
      <c r="BG82" s="373">
        <f t="shared" si="29"/>
        <v>0</v>
      </c>
      <c r="BH82" s="531">
        <f t="shared" si="30"/>
        <v>0</v>
      </c>
      <c r="BI82" s="204">
        <v>900</v>
      </c>
      <c r="BJ82" s="204">
        <v>350</v>
      </c>
      <c r="BK82" s="205"/>
      <c r="BL82" s="204"/>
      <c r="BM82" s="285">
        <f t="shared" si="31"/>
        <v>0</v>
      </c>
      <c r="BN82" s="286">
        <f t="shared" si="32"/>
        <v>0</v>
      </c>
      <c r="BO82" s="287">
        <f t="shared" ref="BO82:BO118" si="33">BM82*BN82</f>
        <v>0</v>
      </c>
      <c r="BP82" s="259">
        <v>0</v>
      </c>
      <c r="BQ82" s="259">
        <v>0</v>
      </c>
      <c r="BR82" s="287">
        <f t="shared" ref="BR82:BR118" si="34">BH82-BO82-BP82-BQ82</f>
        <v>0</v>
      </c>
      <c r="BS82" s="206"/>
      <c r="BT82" s="601"/>
      <c r="BV82" s="180"/>
      <c r="BW82" s="180"/>
      <c r="BX82" s="180"/>
      <c r="BY82" s="180"/>
      <c r="BZ82" s="180"/>
    </row>
    <row r="83" spans="1:78" s="154" customFormat="1" ht="14.4" x14ac:dyDescent="0.3">
      <c r="A83" s="204"/>
      <c r="B83" s="387"/>
      <c r="C83" s="388"/>
      <c r="D83" s="560">
        <v>0</v>
      </c>
      <c r="E83" s="560">
        <v>0</v>
      </c>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390"/>
      <c r="AN83" s="390"/>
      <c r="AO83" s="390"/>
      <c r="AP83" s="390"/>
      <c r="AQ83" s="390"/>
      <c r="AR83" s="390"/>
      <c r="AS83" s="390"/>
      <c r="AT83" s="390"/>
      <c r="AU83" s="390"/>
      <c r="AV83" s="390"/>
      <c r="AW83" s="390"/>
      <c r="AX83" s="390"/>
      <c r="AY83" s="390"/>
      <c r="AZ83" s="390"/>
      <c r="BA83" s="390"/>
      <c r="BB83" s="390"/>
      <c r="BC83" s="390"/>
      <c r="BD83" s="390"/>
      <c r="BE83" s="362"/>
      <c r="BF83" s="362"/>
      <c r="BG83" s="373">
        <f t="shared" si="29"/>
        <v>0</v>
      </c>
      <c r="BH83" s="531">
        <f t="shared" si="30"/>
        <v>0</v>
      </c>
      <c r="BI83" s="204">
        <v>900</v>
      </c>
      <c r="BJ83" s="204">
        <v>350</v>
      </c>
      <c r="BK83" s="205"/>
      <c r="BL83" s="204"/>
      <c r="BM83" s="285">
        <f t="shared" si="31"/>
        <v>0</v>
      </c>
      <c r="BN83" s="286">
        <f t="shared" si="32"/>
        <v>0</v>
      </c>
      <c r="BO83" s="287">
        <f t="shared" si="33"/>
        <v>0</v>
      </c>
      <c r="BP83" s="259">
        <v>0</v>
      </c>
      <c r="BQ83" s="259">
        <v>0</v>
      </c>
      <c r="BR83" s="287">
        <f t="shared" si="34"/>
        <v>0</v>
      </c>
      <c r="BS83" s="206"/>
      <c r="BT83" s="601"/>
      <c r="BV83" s="180"/>
      <c r="BW83" s="180"/>
      <c r="BX83" s="180"/>
      <c r="BY83" s="180"/>
      <c r="BZ83" s="180"/>
    </row>
    <row r="84" spans="1:78" s="154" customFormat="1" ht="14.4" x14ac:dyDescent="0.3">
      <c r="A84" s="204"/>
      <c r="B84" s="387"/>
      <c r="C84" s="388"/>
      <c r="D84" s="560">
        <v>0</v>
      </c>
      <c r="E84" s="560">
        <v>0</v>
      </c>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c r="AT84" s="390"/>
      <c r="AU84" s="390"/>
      <c r="AV84" s="390"/>
      <c r="AW84" s="390"/>
      <c r="AX84" s="390"/>
      <c r="AY84" s="390"/>
      <c r="AZ84" s="390"/>
      <c r="BA84" s="390"/>
      <c r="BB84" s="390"/>
      <c r="BC84" s="390"/>
      <c r="BD84" s="390"/>
      <c r="BE84" s="362"/>
      <c r="BF84" s="362"/>
      <c r="BG84" s="373">
        <f t="shared" si="29"/>
        <v>0</v>
      </c>
      <c r="BH84" s="531">
        <f t="shared" si="30"/>
        <v>0</v>
      </c>
      <c r="BI84" s="204">
        <v>900</v>
      </c>
      <c r="BJ84" s="204">
        <v>350</v>
      </c>
      <c r="BK84" s="205"/>
      <c r="BL84" s="204"/>
      <c r="BM84" s="285">
        <f t="shared" si="31"/>
        <v>0</v>
      </c>
      <c r="BN84" s="286">
        <f t="shared" si="32"/>
        <v>0</v>
      </c>
      <c r="BO84" s="287">
        <f t="shared" si="33"/>
        <v>0</v>
      </c>
      <c r="BP84" s="259">
        <v>0</v>
      </c>
      <c r="BQ84" s="259">
        <v>0</v>
      </c>
      <c r="BR84" s="287">
        <f t="shared" si="34"/>
        <v>0</v>
      </c>
      <c r="BS84" s="206"/>
      <c r="BT84" s="601"/>
      <c r="BV84" s="180"/>
      <c r="BW84" s="180"/>
      <c r="BX84" s="180"/>
      <c r="BY84" s="180"/>
      <c r="BZ84" s="180"/>
    </row>
    <row r="85" spans="1:78" s="154" customFormat="1" ht="14.4" x14ac:dyDescent="0.3">
      <c r="A85" s="204"/>
      <c r="B85" s="387"/>
      <c r="C85" s="388"/>
      <c r="D85" s="560">
        <v>0</v>
      </c>
      <c r="E85" s="560">
        <v>0</v>
      </c>
      <c r="F85" s="390"/>
      <c r="G85" s="390"/>
      <c r="H85" s="390"/>
      <c r="I85" s="390"/>
      <c r="J85" s="390"/>
      <c r="K85" s="390"/>
      <c r="L85" s="390"/>
      <c r="M85" s="390"/>
      <c r="N85" s="390"/>
      <c r="O85" s="390"/>
      <c r="P85" s="390"/>
      <c r="Q85" s="390"/>
      <c r="R85" s="390"/>
      <c r="S85" s="390"/>
      <c r="T85" s="390"/>
      <c r="U85" s="390"/>
      <c r="V85" s="390"/>
      <c r="W85" s="390"/>
      <c r="X85" s="390"/>
      <c r="Y85" s="390"/>
      <c r="Z85" s="390"/>
      <c r="AA85" s="390"/>
      <c r="AB85" s="390"/>
      <c r="AC85" s="390"/>
      <c r="AD85" s="390"/>
      <c r="AE85" s="390"/>
      <c r="AF85" s="390"/>
      <c r="AG85" s="390"/>
      <c r="AH85" s="390"/>
      <c r="AI85" s="390"/>
      <c r="AJ85" s="390"/>
      <c r="AK85" s="390"/>
      <c r="AL85" s="390"/>
      <c r="AM85" s="390"/>
      <c r="AN85" s="390"/>
      <c r="AO85" s="390"/>
      <c r="AP85" s="390"/>
      <c r="AQ85" s="390"/>
      <c r="AR85" s="390"/>
      <c r="AS85" s="390"/>
      <c r="AT85" s="390"/>
      <c r="AU85" s="390"/>
      <c r="AV85" s="390"/>
      <c r="AW85" s="390"/>
      <c r="AX85" s="390"/>
      <c r="AY85" s="390"/>
      <c r="AZ85" s="390"/>
      <c r="BA85" s="390"/>
      <c r="BB85" s="390"/>
      <c r="BC85" s="390"/>
      <c r="BD85" s="390"/>
      <c r="BE85" s="362"/>
      <c r="BF85" s="362"/>
      <c r="BG85" s="373">
        <f t="shared" si="29"/>
        <v>0</v>
      </c>
      <c r="BH85" s="531">
        <f t="shared" si="30"/>
        <v>0</v>
      </c>
      <c r="BI85" s="204">
        <v>900</v>
      </c>
      <c r="BJ85" s="204">
        <v>350</v>
      </c>
      <c r="BK85" s="205"/>
      <c r="BL85" s="204"/>
      <c r="BM85" s="285">
        <f t="shared" si="31"/>
        <v>0</v>
      </c>
      <c r="BN85" s="286">
        <f t="shared" si="32"/>
        <v>0</v>
      </c>
      <c r="BO85" s="287">
        <f t="shared" si="33"/>
        <v>0</v>
      </c>
      <c r="BP85" s="259">
        <v>0</v>
      </c>
      <c r="BQ85" s="259">
        <v>0</v>
      </c>
      <c r="BR85" s="287">
        <f t="shared" si="34"/>
        <v>0</v>
      </c>
      <c r="BS85" s="206"/>
      <c r="BT85" s="601"/>
      <c r="BV85" s="180"/>
      <c r="BW85" s="180"/>
      <c r="BX85" s="180"/>
      <c r="BY85" s="180"/>
      <c r="BZ85" s="180"/>
    </row>
    <row r="86" spans="1:78" s="154" customFormat="1" ht="14.4" x14ac:dyDescent="0.3">
      <c r="A86" s="204"/>
      <c r="B86" s="387"/>
      <c r="C86" s="388"/>
      <c r="D86" s="560">
        <v>0</v>
      </c>
      <c r="E86" s="560">
        <v>0</v>
      </c>
      <c r="F86" s="390"/>
      <c r="G86" s="390"/>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0"/>
      <c r="AL86" s="390"/>
      <c r="AM86" s="390"/>
      <c r="AN86" s="390"/>
      <c r="AO86" s="390"/>
      <c r="AP86" s="390"/>
      <c r="AQ86" s="390"/>
      <c r="AR86" s="390"/>
      <c r="AS86" s="390"/>
      <c r="AT86" s="390"/>
      <c r="AU86" s="390"/>
      <c r="AV86" s="390"/>
      <c r="AW86" s="390"/>
      <c r="AX86" s="390"/>
      <c r="AY86" s="390"/>
      <c r="AZ86" s="390"/>
      <c r="BA86" s="390"/>
      <c r="BB86" s="390"/>
      <c r="BC86" s="390"/>
      <c r="BD86" s="390"/>
      <c r="BE86" s="362"/>
      <c r="BF86" s="362"/>
      <c r="BG86" s="373">
        <f t="shared" si="29"/>
        <v>0</v>
      </c>
      <c r="BH86" s="531">
        <f t="shared" si="30"/>
        <v>0</v>
      </c>
      <c r="BI86" s="204">
        <v>900</v>
      </c>
      <c r="BJ86" s="204">
        <v>350</v>
      </c>
      <c r="BK86" s="205"/>
      <c r="BL86" s="204"/>
      <c r="BM86" s="285">
        <f t="shared" si="31"/>
        <v>0</v>
      </c>
      <c r="BN86" s="286">
        <f t="shared" si="32"/>
        <v>0</v>
      </c>
      <c r="BO86" s="287">
        <f t="shared" si="33"/>
        <v>0</v>
      </c>
      <c r="BP86" s="259">
        <v>0</v>
      </c>
      <c r="BQ86" s="259">
        <v>0</v>
      </c>
      <c r="BR86" s="287">
        <f t="shared" si="34"/>
        <v>0</v>
      </c>
      <c r="BS86" s="206"/>
      <c r="BT86" s="601"/>
      <c r="BV86" s="180"/>
      <c r="BW86" s="180"/>
      <c r="BX86" s="180"/>
      <c r="BY86" s="180"/>
      <c r="BZ86" s="180"/>
    </row>
    <row r="87" spans="1:78" s="154" customFormat="1" ht="14.4" x14ac:dyDescent="0.3">
      <c r="A87" s="204"/>
      <c r="B87" s="387"/>
      <c r="C87" s="388"/>
      <c r="D87" s="560">
        <v>0</v>
      </c>
      <c r="E87" s="560">
        <v>0</v>
      </c>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390"/>
      <c r="AL87" s="390"/>
      <c r="AM87" s="390"/>
      <c r="AN87" s="390"/>
      <c r="AO87" s="390"/>
      <c r="AP87" s="390"/>
      <c r="AQ87" s="390"/>
      <c r="AR87" s="390"/>
      <c r="AS87" s="390"/>
      <c r="AT87" s="390"/>
      <c r="AU87" s="390"/>
      <c r="AV87" s="390"/>
      <c r="AW87" s="390"/>
      <c r="AX87" s="390"/>
      <c r="AY87" s="390"/>
      <c r="AZ87" s="390"/>
      <c r="BA87" s="390"/>
      <c r="BB87" s="390"/>
      <c r="BC87" s="390"/>
      <c r="BD87" s="390"/>
      <c r="BE87" s="362"/>
      <c r="BF87" s="362"/>
      <c r="BG87" s="373">
        <f t="shared" si="29"/>
        <v>0</v>
      </c>
      <c r="BH87" s="531">
        <f t="shared" si="30"/>
        <v>0</v>
      </c>
      <c r="BI87" s="204">
        <v>900</v>
      </c>
      <c r="BJ87" s="204">
        <v>350</v>
      </c>
      <c r="BK87" s="205"/>
      <c r="BL87" s="204"/>
      <c r="BM87" s="285">
        <f t="shared" si="31"/>
        <v>0</v>
      </c>
      <c r="BN87" s="286">
        <f t="shared" si="32"/>
        <v>0</v>
      </c>
      <c r="BO87" s="287">
        <f t="shared" si="33"/>
        <v>0</v>
      </c>
      <c r="BP87" s="259">
        <v>0</v>
      </c>
      <c r="BQ87" s="259">
        <v>0</v>
      </c>
      <c r="BR87" s="287">
        <f t="shared" si="34"/>
        <v>0</v>
      </c>
      <c r="BS87" s="206"/>
      <c r="BT87" s="601"/>
      <c r="BV87" s="180"/>
      <c r="BW87" s="180"/>
      <c r="BX87" s="180"/>
      <c r="BY87" s="180"/>
      <c r="BZ87" s="180"/>
    </row>
    <row r="88" spans="1:78" s="154" customFormat="1" ht="14.4" x14ac:dyDescent="0.3">
      <c r="A88" s="204"/>
      <c r="B88" s="387"/>
      <c r="C88" s="388"/>
      <c r="D88" s="560">
        <v>0</v>
      </c>
      <c r="E88" s="560">
        <v>0</v>
      </c>
      <c r="F88" s="390"/>
      <c r="G88" s="390"/>
      <c r="H88" s="390"/>
      <c r="I88" s="390"/>
      <c r="J88" s="390"/>
      <c r="K88" s="390"/>
      <c r="L88" s="390"/>
      <c r="M88" s="390"/>
      <c r="N88" s="390"/>
      <c r="O88" s="390"/>
      <c r="P88" s="390"/>
      <c r="Q88" s="390"/>
      <c r="R88" s="390"/>
      <c r="S88" s="390"/>
      <c r="T88" s="390"/>
      <c r="U88" s="390"/>
      <c r="V88" s="390"/>
      <c r="W88" s="390"/>
      <c r="X88" s="390"/>
      <c r="Y88" s="390"/>
      <c r="Z88" s="390"/>
      <c r="AA88" s="390"/>
      <c r="AB88" s="390"/>
      <c r="AC88" s="390"/>
      <c r="AD88" s="390"/>
      <c r="AE88" s="390"/>
      <c r="AF88" s="390"/>
      <c r="AG88" s="390"/>
      <c r="AH88" s="390"/>
      <c r="AI88" s="390"/>
      <c r="AJ88" s="390"/>
      <c r="AK88" s="390"/>
      <c r="AL88" s="390"/>
      <c r="AM88" s="390"/>
      <c r="AN88" s="390"/>
      <c r="AO88" s="390"/>
      <c r="AP88" s="390"/>
      <c r="AQ88" s="390"/>
      <c r="AR88" s="390"/>
      <c r="AS88" s="390"/>
      <c r="AT88" s="390"/>
      <c r="AU88" s="390"/>
      <c r="AV88" s="390"/>
      <c r="AW88" s="390"/>
      <c r="AX88" s="390"/>
      <c r="AY88" s="390"/>
      <c r="AZ88" s="390"/>
      <c r="BA88" s="390"/>
      <c r="BB88" s="390"/>
      <c r="BC88" s="390"/>
      <c r="BD88" s="390"/>
      <c r="BE88" s="362"/>
      <c r="BF88" s="362"/>
      <c r="BG88" s="373">
        <f t="shared" si="29"/>
        <v>0</v>
      </c>
      <c r="BH88" s="531">
        <f t="shared" si="30"/>
        <v>0</v>
      </c>
      <c r="BI88" s="204">
        <v>900</v>
      </c>
      <c r="BJ88" s="204">
        <v>350</v>
      </c>
      <c r="BK88" s="205"/>
      <c r="BL88" s="204"/>
      <c r="BM88" s="285">
        <f t="shared" si="31"/>
        <v>0</v>
      </c>
      <c r="BN88" s="286">
        <f t="shared" si="32"/>
        <v>0</v>
      </c>
      <c r="BO88" s="287">
        <f t="shared" si="33"/>
        <v>0</v>
      </c>
      <c r="BP88" s="259">
        <v>0</v>
      </c>
      <c r="BQ88" s="259">
        <v>0</v>
      </c>
      <c r="BR88" s="287">
        <f t="shared" si="34"/>
        <v>0</v>
      </c>
      <c r="BS88" s="206"/>
      <c r="BT88" s="601"/>
      <c r="BV88" s="180"/>
      <c r="BW88" s="180"/>
      <c r="BX88" s="180"/>
      <c r="BY88" s="180"/>
      <c r="BZ88" s="180"/>
    </row>
    <row r="89" spans="1:78" s="154" customFormat="1" ht="14.4" x14ac:dyDescent="0.3">
      <c r="A89" s="204"/>
      <c r="B89" s="387"/>
      <c r="C89" s="388"/>
      <c r="D89" s="560">
        <v>0</v>
      </c>
      <c r="E89" s="560">
        <v>0</v>
      </c>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0"/>
      <c r="AK89" s="390"/>
      <c r="AL89" s="390"/>
      <c r="AM89" s="390"/>
      <c r="AN89" s="390"/>
      <c r="AO89" s="390"/>
      <c r="AP89" s="390"/>
      <c r="AQ89" s="390"/>
      <c r="AR89" s="390"/>
      <c r="AS89" s="390"/>
      <c r="AT89" s="390"/>
      <c r="AU89" s="390"/>
      <c r="AV89" s="390"/>
      <c r="AW89" s="390"/>
      <c r="AX89" s="390"/>
      <c r="AY89" s="390"/>
      <c r="AZ89" s="390"/>
      <c r="BA89" s="390"/>
      <c r="BB89" s="390"/>
      <c r="BC89" s="390"/>
      <c r="BD89" s="390"/>
      <c r="BE89" s="362"/>
      <c r="BF89" s="362"/>
      <c r="BG89" s="373">
        <f t="shared" si="29"/>
        <v>0</v>
      </c>
      <c r="BH89" s="531">
        <f t="shared" si="30"/>
        <v>0</v>
      </c>
      <c r="BI89" s="204">
        <v>900</v>
      </c>
      <c r="BJ89" s="204">
        <v>350</v>
      </c>
      <c r="BK89" s="205"/>
      <c r="BL89" s="204"/>
      <c r="BM89" s="285">
        <f t="shared" si="31"/>
        <v>0</v>
      </c>
      <c r="BN89" s="286">
        <f t="shared" si="32"/>
        <v>0</v>
      </c>
      <c r="BO89" s="287">
        <f t="shared" si="33"/>
        <v>0</v>
      </c>
      <c r="BP89" s="259">
        <v>0</v>
      </c>
      <c r="BQ89" s="259">
        <v>0</v>
      </c>
      <c r="BR89" s="287">
        <f t="shared" si="34"/>
        <v>0</v>
      </c>
      <c r="BS89" s="206"/>
      <c r="BT89" s="601"/>
      <c r="BV89" s="180"/>
      <c r="BW89" s="180"/>
      <c r="BX89" s="180"/>
      <c r="BY89" s="180"/>
      <c r="BZ89" s="180"/>
    </row>
    <row r="90" spans="1:78" s="154" customFormat="1" ht="14.4" x14ac:dyDescent="0.3">
      <c r="A90" s="266"/>
      <c r="B90" s="387"/>
      <c r="C90" s="388"/>
      <c r="D90" s="560">
        <v>0</v>
      </c>
      <c r="E90" s="560">
        <v>0</v>
      </c>
      <c r="F90" s="390"/>
      <c r="G90" s="390"/>
      <c r="H90" s="390"/>
      <c r="I90" s="390"/>
      <c r="J90" s="390"/>
      <c r="K90" s="390"/>
      <c r="L90" s="390"/>
      <c r="M90" s="390"/>
      <c r="N90" s="390"/>
      <c r="O90" s="390"/>
      <c r="P90" s="390"/>
      <c r="Q90" s="390"/>
      <c r="R90" s="390"/>
      <c r="S90" s="390"/>
      <c r="T90" s="390"/>
      <c r="U90" s="390"/>
      <c r="V90" s="390"/>
      <c r="W90" s="390"/>
      <c r="X90" s="390"/>
      <c r="Y90" s="390"/>
      <c r="Z90" s="390"/>
      <c r="AA90" s="390"/>
      <c r="AB90" s="390"/>
      <c r="AC90" s="390"/>
      <c r="AD90" s="390"/>
      <c r="AE90" s="390"/>
      <c r="AF90" s="390"/>
      <c r="AG90" s="390"/>
      <c r="AH90" s="390"/>
      <c r="AI90" s="390"/>
      <c r="AJ90" s="390"/>
      <c r="AK90" s="390"/>
      <c r="AL90" s="390"/>
      <c r="AM90" s="390"/>
      <c r="AN90" s="390"/>
      <c r="AO90" s="390"/>
      <c r="AP90" s="390"/>
      <c r="AQ90" s="390"/>
      <c r="AR90" s="390"/>
      <c r="AS90" s="390"/>
      <c r="AT90" s="390"/>
      <c r="AU90" s="390"/>
      <c r="AV90" s="390"/>
      <c r="AW90" s="390"/>
      <c r="AX90" s="390"/>
      <c r="AY90" s="390"/>
      <c r="AZ90" s="390"/>
      <c r="BA90" s="390"/>
      <c r="BB90" s="390"/>
      <c r="BC90" s="390"/>
      <c r="BD90" s="390"/>
      <c r="BE90" s="362"/>
      <c r="BF90" s="362"/>
      <c r="BG90" s="373">
        <f t="shared" si="29"/>
        <v>0</v>
      </c>
      <c r="BH90" s="531">
        <f t="shared" si="30"/>
        <v>0</v>
      </c>
      <c r="BI90" s="204">
        <v>900</v>
      </c>
      <c r="BJ90" s="204">
        <v>350</v>
      </c>
      <c r="BK90" s="205"/>
      <c r="BL90" s="204"/>
      <c r="BM90" s="285">
        <f t="shared" si="31"/>
        <v>0</v>
      </c>
      <c r="BN90" s="286">
        <f t="shared" si="32"/>
        <v>0</v>
      </c>
      <c r="BO90" s="287">
        <f t="shared" si="33"/>
        <v>0</v>
      </c>
      <c r="BP90" s="259">
        <v>0</v>
      </c>
      <c r="BQ90" s="259">
        <v>0</v>
      </c>
      <c r="BR90" s="287">
        <f t="shared" si="34"/>
        <v>0</v>
      </c>
      <c r="BS90" s="206"/>
      <c r="BT90" s="601"/>
      <c r="BV90" s="180"/>
      <c r="BW90" s="180"/>
      <c r="BX90" s="180"/>
      <c r="BY90" s="180"/>
      <c r="BZ90" s="180"/>
    </row>
    <row r="91" spans="1:78" s="154" customFormat="1" ht="15" customHeight="1" x14ac:dyDescent="0.3">
      <c r="A91" s="231"/>
      <c r="B91" s="387"/>
      <c r="C91" s="388"/>
      <c r="D91" s="560">
        <v>0</v>
      </c>
      <c r="E91" s="560">
        <v>0</v>
      </c>
      <c r="F91" s="390"/>
      <c r="G91" s="390"/>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0"/>
      <c r="AL91" s="390"/>
      <c r="AM91" s="390"/>
      <c r="AN91" s="390"/>
      <c r="AO91" s="390"/>
      <c r="AP91" s="390"/>
      <c r="AQ91" s="390"/>
      <c r="AR91" s="390"/>
      <c r="AS91" s="390"/>
      <c r="AT91" s="390"/>
      <c r="AU91" s="390"/>
      <c r="AV91" s="390"/>
      <c r="AW91" s="390"/>
      <c r="AX91" s="390"/>
      <c r="AY91" s="390"/>
      <c r="AZ91" s="390"/>
      <c r="BA91" s="390"/>
      <c r="BB91" s="390"/>
      <c r="BC91" s="390"/>
      <c r="BD91" s="390"/>
      <c r="BE91" s="362"/>
      <c r="BF91" s="362"/>
      <c r="BG91" s="373">
        <f t="shared" si="29"/>
        <v>0</v>
      </c>
      <c r="BH91" s="531">
        <f t="shared" si="30"/>
        <v>0</v>
      </c>
      <c r="BI91" s="204">
        <v>900</v>
      </c>
      <c r="BJ91" s="204">
        <v>350</v>
      </c>
      <c r="BK91" s="205"/>
      <c r="BL91" s="204"/>
      <c r="BM91" s="285">
        <f t="shared" si="31"/>
        <v>0</v>
      </c>
      <c r="BN91" s="286">
        <f t="shared" si="32"/>
        <v>0</v>
      </c>
      <c r="BO91" s="287">
        <f t="shared" si="33"/>
        <v>0</v>
      </c>
      <c r="BP91" s="259">
        <v>0</v>
      </c>
      <c r="BQ91" s="259">
        <v>0</v>
      </c>
      <c r="BR91" s="287">
        <f t="shared" si="34"/>
        <v>0</v>
      </c>
      <c r="BS91" s="206"/>
      <c r="BT91" s="601"/>
      <c r="BV91" s="180"/>
      <c r="BW91" s="180"/>
      <c r="BX91" s="180"/>
      <c r="BY91" s="180"/>
      <c r="BZ91" s="180"/>
    </row>
    <row r="92" spans="1:78" s="154" customFormat="1" ht="15" customHeight="1" x14ac:dyDescent="0.3">
      <c r="A92" s="231"/>
      <c r="B92" s="387"/>
      <c r="C92" s="388"/>
      <c r="D92" s="560">
        <v>0</v>
      </c>
      <c r="E92" s="560">
        <v>0</v>
      </c>
      <c r="F92" s="390"/>
      <c r="G92" s="390"/>
      <c r="H92" s="390"/>
      <c r="I92" s="390"/>
      <c r="J92" s="390"/>
      <c r="K92" s="390"/>
      <c r="L92" s="390"/>
      <c r="M92" s="390"/>
      <c r="N92" s="390"/>
      <c r="O92" s="390"/>
      <c r="P92" s="390"/>
      <c r="Q92" s="390"/>
      <c r="R92" s="390"/>
      <c r="S92" s="390"/>
      <c r="T92" s="390"/>
      <c r="U92" s="390"/>
      <c r="V92" s="390"/>
      <c r="W92" s="390"/>
      <c r="X92" s="390"/>
      <c r="Y92" s="390"/>
      <c r="Z92" s="390"/>
      <c r="AA92" s="390"/>
      <c r="AB92" s="390"/>
      <c r="AC92" s="390"/>
      <c r="AD92" s="390"/>
      <c r="AE92" s="390"/>
      <c r="AF92" s="390"/>
      <c r="AG92" s="390"/>
      <c r="AH92" s="390"/>
      <c r="AI92" s="390"/>
      <c r="AJ92" s="390"/>
      <c r="AK92" s="390"/>
      <c r="AL92" s="390"/>
      <c r="AM92" s="390"/>
      <c r="AN92" s="390"/>
      <c r="AO92" s="390"/>
      <c r="AP92" s="390"/>
      <c r="AQ92" s="390"/>
      <c r="AR92" s="390"/>
      <c r="AS92" s="390"/>
      <c r="AT92" s="390"/>
      <c r="AU92" s="390"/>
      <c r="AV92" s="390"/>
      <c r="AW92" s="390"/>
      <c r="AX92" s="390"/>
      <c r="AY92" s="390"/>
      <c r="AZ92" s="390"/>
      <c r="BA92" s="390"/>
      <c r="BB92" s="390"/>
      <c r="BC92" s="390"/>
      <c r="BD92" s="390"/>
      <c r="BE92" s="362"/>
      <c r="BF92" s="362"/>
      <c r="BG92" s="373">
        <f t="shared" si="29"/>
        <v>0</v>
      </c>
      <c r="BH92" s="531">
        <f t="shared" si="30"/>
        <v>0</v>
      </c>
      <c r="BI92" s="204">
        <v>900</v>
      </c>
      <c r="BJ92" s="204">
        <v>350</v>
      </c>
      <c r="BK92" s="205"/>
      <c r="BL92" s="204"/>
      <c r="BM92" s="285">
        <f t="shared" si="31"/>
        <v>0</v>
      </c>
      <c r="BN92" s="286">
        <f t="shared" si="32"/>
        <v>0</v>
      </c>
      <c r="BO92" s="287">
        <f t="shared" si="33"/>
        <v>0</v>
      </c>
      <c r="BP92" s="259">
        <v>0</v>
      </c>
      <c r="BQ92" s="259">
        <v>0</v>
      </c>
      <c r="BR92" s="287">
        <f t="shared" si="34"/>
        <v>0</v>
      </c>
      <c r="BS92" s="206"/>
      <c r="BT92" s="601"/>
      <c r="BV92" s="180"/>
      <c r="BW92" s="180"/>
      <c r="BX92" s="180"/>
      <c r="BY92" s="180"/>
      <c r="BZ92" s="180"/>
    </row>
    <row r="93" spans="1:78" s="154" customFormat="1" ht="15" customHeight="1" x14ac:dyDescent="0.3">
      <c r="A93" s="231"/>
      <c r="B93" s="387"/>
      <c r="C93" s="388"/>
      <c r="D93" s="560">
        <v>0</v>
      </c>
      <c r="E93" s="560">
        <v>0</v>
      </c>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390"/>
      <c r="AJ93" s="390"/>
      <c r="AK93" s="390"/>
      <c r="AL93" s="390"/>
      <c r="AM93" s="390"/>
      <c r="AN93" s="390"/>
      <c r="AO93" s="390"/>
      <c r="AP93" s="390"/>
      <c r="AQ93" s="390"/>
      <c r="AR93" s="390"/>
      <c r="AS93" s="390"/>
      <c r="AT93" s="390"/>
      <c r="AU93" s="390"/>
      <c r="AV93" s="390"/>
      <c r="AW93" s="390"/>
      <c r="AX93" s="390"/>
      <c r="AY93" s="390"/>
      <c r="AZ93" s="390"/>
      <c r="BA93" s="390"/>
      <c r="BB93" s="390"/>
      <c r="BC93" s="390"/>
      <c r="BD93" s="390"/>
      <c r="BE93" s="362"/>
      <c r="BF93" s="362"/>
      <c r="BG93" s="373">
        <f t="shared" si="29"/>
        <v>0</v>
      </c>
      <c r="BH93" s="531">
        <f t="shared" si="30"/>
        <v>0</v>
      </c>
      <c r="BI93" s="204">
        <v>900</v>
      </c>
      <c r="BJ93" s="204">
        <v>350</v>
      </c>
      <c r="BK93" s="205"/>
      <c r="BL93" s="204"/>
      <c r="BM93" s="285">
        <f t="shared" si="31"/>
        <v>0</v>
      </c>
      <c r="BN93" s="286">
        <f t="shared" si="32"/>
        <v>0</v>
      </c>
      <c r="BO93" s="287">
        <f t="shared" si="33"/>
        <v>0</v>
      </c>
      <c r="BP93" s="259">
        <v>0</v>
      </c>
      <c r="BQ93" s="259">
        <v>0</v>
      </c>
      <c r="BR93" s="287">
        <f t="shared" si="34"/>
        <v>0</v>
      </c>
      <c r="BS93" s="206"/>
      <c r="BT93" s="601"/>
      <c r="BV93" s="180"/>
      <c r="BW93" s="180"/>
      <c r="BX93" s="180"/>
      <c r="BY93" s="180"/>
      <c r="BZ93" s="180"/>
    </row>
    <row r="94" spans="1:78" s="154" customFormat="1" ht="15" customHeight="1" x14ac:dyDescent="0.3">
      <c r="A94" s="231"/>
      <c r="B94" s="387"/>
      <c r="C94" s="388"/>
      <c r="D94" s="560">
        <v>0</v>
      </c>
      <c r="E94" s="560">
        <v>0</v>
      </c>
      <c r="F94" s="390"/>
      <c r="G94" s="390"/>
      <c r="H94" s="390"/>
      <c r="I94" s="390"/>
      <c r="J94" s="390"/>
      <c r="K94" s="390"/>
      <c r="L94" s="390"/>
      <c r="M94" s="390"/>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0"/>
      <c r="AK94" s="390"/>
      <c r="AL94" s="390"/>
      <c r="AM94" s="390"/>
      <c r="AN94" s="390"/>
      <c r="AO94" s="390"/>
      <c r="AP94" s="390"/>
      <c r="AQ94" s="390"/>
      <c r="AR94" s="390"/>
      <c r="AS94" s="390"/>
      <c r="AT94" s="390"/>
      <c r="AU94" s="390"/>
      <c r="AV94" s="390"/>
      <c r="AW94" s="390"/>
      <c r="AX94" s="390"/>
      <c r="AY94" s="390"/>
      <c r="AZ94" s="390"/>
      <c r="BA94" s="390"/>
      <c r="BB94" s="390"/>
      <c r="BC94" s="390"/>
      <c r="BD94" s="390"/>
      <c r="BE94" s="362"/>
      <c r="BF94" s="362"/>
      <c r="BG94" s="373">
        <f t="shared" si="29"/>
        <v>0</v>
      </c>
      <c r="BH94" s="531">
        <f t="shared" si="30"/>
        <v>0</v>
      </c>
      <c r="BI94" s="204">
        <v>900</v>
      </c>
      <c r="BJ94" s="204">
        <v>350</v>
      </c>
      <c r="BK94" s="205"/>
      <c r="BL94" s="204"/>
      <c r="BM94" s="285">
        <f t="shared" si="31"/>
        <v>0</v>
      </c>
      <c r="BN94" s="286">
        <f t="shared" si="32"/>
        <v>0</v>
      </c>
      <c r="BO94" s="287">
        <f t="shared" si="33"/>
        <v>0</v>
      </c>
      <c r="BP94" s="259">
        <v>0</v>
      </c>
      <c r="BQ94" s="259">
        <v>0</v>
      </c>
      <c r="BR94" s="287">
        <f t="shared" si="34"/>
        <v>0</v>
      </c>
      <c r="BS94" s="206"/>
      <c r="BT94" s="601"/>
      <c r="BV94" s="180"/>
      <c r="BW94" s="180"/>
      <c r="BX94" s="180"/>
      <c r="BY94" s="180"/>
      <c r="BZ94" s="180"/>
    </row>
    <row r="95" spans="1:78" s="154" customFormat="1" ht="15" customHeight="1" x14ac:dyDescent="0.3">
      <c r="A95" s="231"/>
      <c r="B95" s="387"/>
      <c r="C95" s="388"/>
      <c r="D95" s="560">
        <v>0</v>
      </c>
      <c r="E95" s="560">
        <v>0</v>
      </c>
      <c r="F95" s="390"/>
      <c r="G95" s="390"/>
      <c r="H95" s="390"/>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0"/>
      <c r="BC95" s="390"/>
      <c r="BD95" s="390"/>
      <c r="BE95" s="362"/>
      <c r="BF95" s="362"/>
      <c r="BG95" s="373">
        <f t="shared" si="29"/>
        <v>0</v>
      </c>
      <c r="BH95" s="531">
        <f t="shared" si="30"/>
        <v>0</v>
      </c>
      <c r="BI95" s="204">
        <v>900</v>
      </c>
      <c r="BJ95" s="204">
        <v>350</v>
      </c>
      <c r="BK95" s="205"/>
      <c r="BL95" s="204"/>
      <c r="BM95" s="285">
        <f t="shared" si="31"/>
        <v>0</v>
      </c>
      <c r="BN95" s="286">
        <f t="shared" si="32"/>
        <v>0</v>
      </c>
      <c r="BO95" s="287">
        <f t="shared" si="33"/>
        <v>0</v>
      </c>
      <c r="BP95" s="259">
        <v>0</v>
      </c>
      <c r="BQ95" s="259">
        <v>0</v>
      </c>
      <c r="BR95" s="287">
        <f t="shared" si="34"/>
        <v>0</v>
      </c>
      <c r="BS95" s="206"/>
      <c r="BT95" s="601"/>
      <c r="BV95" s="180"/>
      <c r="BW95" s="180"/>
      <c r="BX95" s="180"/>
      <c r="BY95" s="180"/>
      <c r="BZ95" s="180"/>
    </row>
    <row r="96" spans="1:78" s="154" customFormat="1" ht="15" customHeight="1" x14ac:dyDescent="0.3">
      <c r="A96" s="231"/>
      <c r="B96" s="387"/>
      <c r="C96" s="388"/>
      <c r="D96" s="560">
        <v>0</v>
      </c>
      <c r="E96" s="560">
        <v>0</v>
      </c>
      <c r="F96" s="390"/>
      <c r="G96" s="390"/>
      <c r="H96" s="390"/>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62"/>
      <c r="BF96" s="362"/>
      <c r="BG96" s="373">
        <f t="shared" si="29"/>
        <v>0</v>
      </c>
      <c r="BH96" s="531">
        <f t="shared" si="30"/>
        <v>0</v>
      </c>
      <c r="BI96" s="204">
        <v>900</v>
      </c>
      <c r="BJ96" s="204">
        <v>350</v>
      </c>
      <c r="BK96" s="205"/>
      <c r="BL96" s="204"/>
      <c r="BM96" s="285">
        <f t="shared" si="31"/>
        <v>0</v>
      </c>
      <c r="BN96" s="286">
        <f t="shared" si="32"/>
        <v>0</v>
      </c>
      <c r="BO96" s="287">
        <f t="shared" si="33"/>
        <v>0</v>
      </c>
      <c r="BP96" s="259">
        <v>0</v>
      </c>
      <c r="BQ96" s="259">
        <v>0</v>
      </c>
      <c r="BR96" s="287">
        <f t="shared" si="34"/>
        <v>0</v>
      </c>
      <c r="BS96" s="206"/>
      <c r="BT96" s="601"/>
      <c r="BV96" s="180"/>
      <c r="BW96" s="180"/>
      <c r="BX96" s="180"/>
      <c r="BY96" s="180"/>
      <c r="BZ96" s="180"/>
    </row>
    <row r="97" spans="1:78" s="154" customFormat="1" ht="15" customHeight="1" x14ac:dyDescent="0.3">
      <c r="A97" s="231"/>
      <c r="B97" s="387"/>
      <c r="C97" s="388"/>
      <c r="D97" s="560">
        <v>0</v>
      </c>
      <c r="E97" s="560">
        <v>0</v>
      </c>
      <c r="F97" s="390"/>
      <c r="G97" s="390"/>
      <c r="H97" s="390"/>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62"/>
      <c r="BF97" s="362"/>
      <c r="BG97" s="373">
        <f t="shared" si="29"/>
        <v>0</v>
      </c>
      <c r="BH97" s="531">
        <f t="shared" si="30"/>
        <v>0</v>
      </c>
      <c r="BI97" s="204">
        <v>900</v>
      </c>
      <c r="BJ97" s="204">
        <v>350</v>
      </c>
      <c r="BK97" s="205"/>
      <c r="BL97" s="204"/>
      <c r="BM97" s="285">
        <f t="shared" si="31"/>
        <v>0</v>
      </c>
      <c r="BN97" s="286">
        <f t="shared" si="32"/>
        <v>0</v>
      </c>
      <c r="BO97" s="287">
        <f t="shared" si="33"/>
        <v>0</v>
      </c>
      <c r="BP97" s="259">
        <v>0</v>
      </c>
      <c r="BQ97" s="259">
        <v>0</v>
      </c>
      <c r="BR97" s="287">
        <f t="shared" si="34"/>
        <v>0</v>
      </c>
      <c r="BS97" s="206"/>
      <c r="BT97" s="601"/>
      <c r="BV97" s="180"/>
      <c r="BW97" s="180"/>
      <c r="BX97" s="180"/>
      <c r="BY97" s="180"/>
      <c r="BZ97" s="180"/>
    </row>
    <row r="98" spans="1:78" s="154" customFormat="1" ht="15" customHeight="1" x14ac:dyDescent="0.3">
      <c r="A98" s="231"/>
      <c r="B98" s="387"/>
      <c r="C98" s="388"/>
      <c r="D98" s="560">
        <v>0</v>
      </c>
      <c r="E98" s="560">
        <v>0</v>
      </c>
      <c r="F98" s="390"/>
      <c r="G98" s="390"/>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62"/>
      <c r="BF98" s="362"/>
      <c r="BG98" s="373">
        <f t="shared" si="29"/>
        <v>0</v>
      </c>
      <c r="BH98" s="531">
        <f t="shared" si="30"/>
        <v>0</v>
      </c>
      <c r="BI98" s="204">
        <v>900</v>
      </c>
      <c r="BJ98" s="204">
        <v>350</v>
      </c>
      <c r="BK98" s="205"/>
      <c r="BL98" s="204"/>
      <c r="BM98" s="285">
        <f t="shared" si="31"/>
        <v>0</v>
      </c>
      <c r="BN98" s="286">
        <f t="shared" si="32"/>
        <v>0</v>
      </c>
      <c r="BO98" s="287">
        <f t="shared" si="33"/>
        <v>0</v>
      </c>
      <c r="BP98" s="259">
        <v>0</v>
      </c>
      <c r="BQ98" s="259">
        <v>0</v>
      </c>
      <c r="BR98" s="287">
        <f t="shared" si="34"/>
        <v>0</v>
      </c>
      <c r="BS98" s="206"/>
      <c r="BT98" s="601"/>
      <c r="BV98" s="180"/>
      <c r="BW98" s="180"/>
      <c r="BX98" s="180"/>
      <c r="BY98" s="180"/>
      <c r="BZ98" s="180"/>
    </row>
    <row r="99" spans="1:78" s="154" customFormat="1" ht="15" customHeight="1" x14ac:dyDescent="0.3">
      <c r="A99" s="231"/>
      <c r="B99" s="387"/>
      <c r="C99" s="388"/>
      <c r="D99" s="560">
        <v>0</v>
      </c>
      <c r="E99" s="560">
        <v>0</v>
      </c>
      <c r="F99" s="390"/>
      <c r="G99" s="390"/>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62"/>
      <c r="BF99" s="362"/>
      <c r="BG99" s="373">
        <f t="shared" si="29"/>
        <v>0</v>
      </c>
      <c r="BH99" s="531">
        <f t="shared" si="30"/>
        <v>0</v>
      </c>
      <c r="BI99" s="204">
        <v>900</v>
      </c>
      <c r="BJ99" s="204">
        <v>350</v>
      </c>
      <c r="BK99" s="205"/>
      <c r="BL99" s="204"/>
      <c r="BM99" s="285">
        <f t="shared" si="31"/>
        <v>0</v>
      </c>
      <c r="BN99" s="286">
        <f t="shared" si="32"/>
        <v>0</v>
      </c>
      <c r="BO99" s="287">
        <f t="shared" si="33"/>
        <v>0</v>
      </c>
      <c r="BP99" s="259">
        <v>0</v>
      </c>
      <c r="BQ99" s="259">
        <v>0</v>
      </c>
      <c r="BR99" s="287">
        <f t="shared" si="34"/>
        <v>0</v>
      </c>
      <c r="BS99" s="206"/>
      <c r="BT99" s="601"/>
      <c r="BV99" s="180"/>
      <c r="BW99" s="180"/>
      <c r="BX99" s="180"/>
      <c r="BY99" s="180"/>
      <c r="BZ99" s="180"/>
    </row>
    <row r="100" spans="1:78" s="154" customFormat="1" ht="15" hidden="1" customHeight="1" x14ac:dyDescent="0.3">
      <c r="A100" s="231"/>
      <c r="B100" s="387"/>
      <c r="C100" s="388"/>
      <c r="D100" s="560">
        <v>0</v>
      </c>
      <c r="E100" s="560">
        <v>0</v>
      </c>
      <c r="F100" s="390"/>
      <c r="G100" s="390"/>
      <c r="H100" s="390"/>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62"/>
      <c r="BF100" s="362"/>
      <c r="BG100" s="373">
        <f t="shared" si="29"/>
        <v>0</v>
      </c>
      <c r="BH100" s="531">
        <f t="shared" si="30"/>
        <v>0</v>
      </c>
      <c r="BI100" s="204">
        <v>900</v>
      </c>
      <c r="BJ100" s="204">
        <v>350</v>
      </c>
      <c r="BK100" s="205"/>
      <c r="BL100" s="204"/>
      <c r="BM100" s="285">
        <f t="shared" si="31"/>
        <v>0</v>
      </c>
      <c r="BN100" s="286">
        <f t="shared" si="32"/>
        <v>0</v>
      </c>
      <c r="BO100" s="287">
        <f t="shared" si="33"/>
        <v>0</v>
      </c>
      <c r="BP100" s="259">
        <v>0</v>
      </c>
      <c r="BQ100" s="259">
        <v>0</v>
      </c>
      <c r="BR100" s="287">
        <f t="shared" si="34"/>
        <v>0</v>
      </c>
      <c r="BS100" s="206"/>
      <c r="BV100" s="180"/>
      <c r="BW100" s="180"/>
      <c r="BX100" s="180"/>
      <c r="BY100" s="180"/>
      <c r="BZ100" s="180"/>
    </row>
    <row r="101" spans="1:78" s="154" customFormat="1" ht="15" hidden="1" customHeight="1" x14ac:dyDescent="0.3">
      <c r="A101" s="231"/>
      <c r="B101" s="387"/>
      <c r="C101" s="388"/>
      <c r="D101" s="560">
        <v>0</v>
      </c>
      <c r="E101" s="560">
        <v>0</v>
      </c>
      <c r="F101" s="390"/>
      <c r="G101" s="390"/>
      <c r="H101" s="390"/>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62"/>
      <c r="BF101" s="362"/>
      <c r="BG101" s="373">
        <f t="shared" si="29"/>
        <v>0</v>
      </c>
      <c r="BH101" s="531">
        <f t="shared" si="30"/>
        <v>0</v>
      </c>
      <c r="BI101" s="204">
        <v>900</v>
      </c>
      <c r="BJ101" s="204">
        <v>350</v>
      </c>
      <c r="BK101" s="205"/>
      <c r="BL101" s="204"/>
      <c r="BM101" s="285">
        <f t="shared" si="31"/>
        <v>0</v>
      </c>
      <c r="BN101" s="286">
        <f t="shared" si="32"/>
        <v>0</v>
      </c>
      <c r="BO101" s="287">
        <f t="shared" si="33"/>
        <v>0</v>
      </c>
      <c r="BP101" s="259">
        <v>0</v>
      </c>
      <c r="BQ101" s="259">
        <v>0</v>
      </c>
      <c r="BR101" s="287">
        <f t="shared" si="34"/>
        <v>0</v>
      </c>
      <c r="BS101" s="206"/>
      <c r="BV101" s="180"/>
      <c r="BW101" s="180"/>
      <c r="BX101" s="180"/>
      <c r="BY101" s="180"/>
      <c r="BZ101" s="180"/>
    </row>
    <row r="102" spans="1:78" s="154" customFormat="1" ht="15" hidden="1" customHeight="1" x14ac:dyDescent="0.3">
      <c r="A102" s="231"/>
      <c r="B102" s="387"/>
      <c r="C102" s="388"/>
      <c r="D102" s="560">
        <v>0</v>
      </c>
      <c r="E102" s="560">
        <v>0</v>
      </c>
      <c r="F102" s="390"/>
      <c r="G102" s="390"/>
      <c r="H102" s="390"/>
      <c r="I102" s="390"/>
      <c r="J102" s="390"/>
      <c r="K102" s="390"/>
      <c r="L102" s="390"/>
      <c r="M102" s="390"/>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c r="AM102" s="390"/>
      <c r="AN102" s="390"/>
      <c r="AO102" s="390"/>
      <c r="AP102" s="390"/>
      <c r="AQ102" s="390"/>
      <c r="AR102" s="390"/>
      <c r="AS102" s="390"/>
      <c r="AT102" s="390"/>
      <c r="AU102" s="390"/>
      <c r="AV102" s="390"/>
      <c r="AW102" s="390"/>
      <c r="AX102" s="390"/>
      <c r="AY102" s="390"/>
      <c r="AZ102" s="390"/>
      <c r="BA102" s="390"/>
      <c r="BB102" s="390"/>
      <c r="BC102" s="390"/>
      <c r="BD102" s="390"/>
      <c r="BE102" s="362"/>
      <c r="BF102" s="362"/>
      <c r="BG102" s="373">
        <f t="shared" si="29"/>
        <v>0</v>
      </c>
      <c r="BH102" s="531">
        <f t="shared" si="30"/>
        <v>0</v>
      </c>
      <c r="BI102" s="204">
        <v>900</v>
      </c>
      <c r="BJ102" s="204">
        <v>350</v>
      </c>
      <c r="BK102" s="205"/>
      <c r="BL102" s="204"/>
      <c r="BM102" s="285">
        <f t="shared" si="31"/>
        <v>0</v>
      </c>
      <c r="BN102" s="286">
        <f t="shared" si="32"/>
        <v>0</v>
      </c>
      <c r="BO102" s="287">
        <f t="shared" si="33"/>
        <v>0</v>
      </c>
      <c r="BP102" s="259">
        <v>0</v>
      </c>
      <c r="BQ102" s="259">
        <v>0</v>
      </c>
      <c r="BR102" s="287">
        <f t="shared" si="34"/>
        <v>0</v>
      </c>
      <c r="BS102" s="206"/>
      <c r="BV102" s="180"/>
      <c r="BW102" s="180"/>
      <c r="BX102" s="180"/>
      <c r="BY102" s="180"/>
      <c r="BZ102" s="180"/>
    </row>
    <row r="103" spans="1:78" s="154" customFormat="1" ht="15" hidden="1" customHeight="1" x14ac:dyDescent="0.3">
      <c r="A103" s="231"/>
      <c r="B103" s="387"/>
      <c r="C103" s="388"/>
      <c r="D103" s="560">
        <v>0</v>
      </c>
      <c r="E103" s="560">
        <v>0</v>
      </c>
      <c r="F103" s="390"/>
      <c r="G103" s="390"/>
      <c r="H103" s="390"/>
      <c r="I103" s="390"/>
      <c r="J103" s="390"/>
      <c r="K103" s="390"/>
      <c r="L103" s="390"/>
      <c r="M103" s="390"/>
      <c r="N103" s="390"/>
      <c r="O103" s="390"/>
      <c r="P103" s="390"/>
      <c r="Q103" s="390"/>
      <c r="R103" s="390"/>
      <c r="S103" s="390"/>
      <c r="T103" s="390"/>
      <c r="U103" s="390"/>
      <c r="V103" s="390"/>
      <c r="W103" s="390"/>
      <c r="X103" s="390"/>
      <c r="Y103" s="390"/>
      <c r="Z103" s="390"/>
      <c r="AA103" s="390"/>
      <c r="AB103" s="390"/>
      <c r="AC103" s="390"/>
      <c r="AD103" s="390"/>
      <c r="AE103" s="390"/>
      <c r="AF103" s="390"/>
      <c r="AG103" s="390"/>
      <c r="AH103" s="390"/>
      <c r="AI103" s="390"/>
      <c r="AJ103" s="390"/>
      <c r="AK103" s="390"/>
      <c r="AL103" s="390"/>
      <c r="AM103" s="390"/>
      <c r="AN103" s="390"/>
      <c r="AO103" s="390"/>
      <c r="AP103" s="390"/>
      <c r="AQ103" s="390"/>
      <c r="AR103" s="390"/>
      <c r="AS103" s="390"/>
      <c r="AT103" s="390"/>
      <c r="AU103" s="390"/>
      <c r="AV103" s="390"/>
      <c r="AW103" s="390"/>
      <c r="AX103" s="390"/>
      <c r="AY103" s="390"/>
      <c r="AZ103" s="390"/>
      <c r="BA103" s="390"/>
      <c r="BB103" s="390"/>
      <c r="BC103" s="390"/>
      <c r="BD103" s="390"/>
      <c r="BE103" s="362"/>
      <c r="BF103" s="362"/>
      <c r="BG103" s="373">
        <f t="shared" si="29"/>
        <v>0</v>
      </c>
      <c r="BH103" s="531">
        <f t="shared" si="30"/>
        <v>0</v>
      </c>
      <c r="BI103" s="204">
        <v>900</v>
      </c>
      <c r="BJ103" s="204">
        <v>350</v>
      </c>
      <c r="BK103" s="205"/>
      <c r="BL103" s="204"/>
      <c r="BM103" s="285">
        <f t="shared" si="31"/>
        <v>0</v>
      </c>
      <c r="BN103" s="286">
        <f t="shared" si="32"/>
        <v>0</v>
      </c>
      <c r="BO103" s="287">
        <f t="shared" si="33"/>
        <v>0</v>
      </c>
      <c r="BP103" s="259">
        <v>0</v>
      </c>
      <c r="BQ103" s="259">
        <v>0</v>
      </c>
      <c r="BR103" s="287">
        <f t="shared" si="34"/>
        <v>0</v>
      </c>
      <c r="BS103" s="206"/>
      <c r="BV103" s="180"/>
      <c r="BW103" s="180"/>
      <c r="BX103" s="180"/>
      <c r="BY103" s="180"/>
      <c r="BZ103" s="180"/>
    </row>
    <row r="104" spans="1:78" s="154" customFormat="1" ht="15" hidden="1" customHeight="1" x14ac:dyDescent="0.3">
      <c r="A104" s="231"/>
      <c r="B104" s="387"/>
      <c r="C104" s="388"/>
      <c r="D104" s="560">
        <v>0</v>
      </c>
      <c r="E104" s="560">
        <v>0</v>
      </c>
      <c r="F104" s="390"/>
      <c r="G104" s="390"/>
      <c r="H104" s="390"/>
      <c r="I104" s="390"/>
      <c r="J104" s="390"/>
      <c r="K104" s="390"/>
      <c r="L104" s="390"/>
      <c r="M104" s="390"/>
      <c r="N104" s="390"/>
      <c r="O104" s="390"/>
      <c r="P104" s="390"/>
      <c r="Q104" s="390"/>
      <c r="R104" s="390"/>
      <c r="S104" s="390"/>
      <c r="T104" s="390"/>
      <c r="U104" s="390"/>
      <c r="V104" s="390"/>
      <c r="W104" s="390"/>
      <c r="X104" s="390"/>
      <c r="Y104" s="390"/>
      <c r="Z104" s="390"/>
      <c r="AA104" s="390"/>
      <c r="AB104" s="390"/>
      <c r="AC104" s="390"/>
      <c r="AD104" s="390"/>
      <c r="AE104" s="390"/>
      <c r="AF104" s="390"/>
      <c r="AG104" s="390"/>
      <c r="AH104" s="390"/>
      <c r="AI104" s="390"/>
      <c r="AJ104" s="390"/>
      <c r="AK104" s="390"/>
      <c r="AL104" s="390"/>
      <c r="AM104" s="390"/>
      <c r="AN104" s="390"/>
      <c r="AO104" s="390"/>
      <c r="AP104" s="390"/>
      <c r="AQ104" s="390"/>
      <c r="AR104" s="390"/>
      <c r="AS104" s="390"/>
      <c r="AT104" s="390"/>
      <c r="AU104" s="390"/>
      <c r="AV104" s="390"/>
      <c r="AW104" s="390"/>
      <c r="AX104" s="390"/>
      <c r="AY104" s="390"/>
      <c r="AZ104" s="390"/>
      <c r="BA104" s="390"/>
      <c r="BB104" s="390"/>
      <c r="BC104" s="390"/>
      <c r="BD104" s="390"/>
      <c r="BE104" s="362"/>
      <c r="BF104" s="362"/>
      <c r="BG104" s="373">
        <f t="shared" si="29"/>
        <v>0</v>
      </c>
      <c r="BH104" s="531">
        <f t="shared" si="30"/>
        <v>0</v>
      </c>
      <c r="BI104" s="204">
        <v>900</v>
      </c>
      <c r="BJ104" s="204">
        <v>350</v>
      </c>
      <c r="BK104" s="205"/>
      <c r="BL104" s="204"/>
      <c r="BM104" s="285">
        <f t="shared" si="31"/>
        <v>0</v>
      </c>
      <c r="BN104" s="286">
        <f t="shared" si="32"/>
        <v>0</v>
      </c>
      <c r="BO104" s="287">
        <f t="shared" si="33"/>
        <v>0</v>
      </c>
      <c r="BP104" s="259">
        <v>0</v>
      </c>
      <c r="BQ104" s="259">
        <v>0</v>
      </c>
      <c r="BR104" s="287">
        <f t="shared" si="34"/>
        <v>0</v>
      </c>
      <c r="BS104" s="206"/>
      <c r="BV104" s="180"/>
      <c r="BW104" s="180"/>
      <c r="BX104" s="180"/>
      <c r="BY104" s="180"/>
      <c r="BZ104" s="180"/>
    </row>
    <row r="105" spans="1:78" s="154" customFormat="1" ht="15" hidden="1" customHeight="1" x14ac:dyDescent="0.3">
      <c r="A105" s="231"/>
      <c r="B105" s="387"/>
      <c r="C105" s="388"/>
      <c r="D105" s="560">
        <v>0</v>
      </c>
      <c r="E105" s="560">
        <v>0</v>
      </c>
      <c r="F105" s="390"/>
      <c r="G105" s="390"/>
      <c r="H105" s="390"/>
      <c r="I105" s="390"/>
      <c r="J105" s="390"/>
      <c r="K105" s="390"/>
      <c r="L105" s="390"/>
      <c r="M105" s="390"/>
      <c r="N105" s="390"/>
      <c r="O105" s="390"/>
      <c r="P105" s="390"/>
      <c r="Q105" s="390"/>
      <c r="R105" s="390"/>
      <c r="S105" s="390"/>
      <c r="T105" s="390"/>
      <c r="U105" s="390"/>
      <c r="V105" s="390"/>
      <c r="W105" s="390"/>
      <c r="X105" s="390"/>
      <c r="Y105" s="390"/>
      <c r="Z105" s="390"/>
      <c r="AA105" s="390"/>
      <c r="AB105" s="390"/>
      <c r="AC105" s="390"/>
      <c r="AD105" s="390"/>
      <c r="AE105" s="390"/>
      <c r="AF105" s="390"/>
      <c r="AG105" s="390"/>
      <c r="AH105" s="390"/>
      <c r="AI105" s="390"/>
      <c r="AJ105" s="390"/>
      <c r="AK105" s="390"/>
      <c r="AL105" s="390"/>
      <c r="AM105" s="390"/>
      <c r="AN105" s="390"/>
      <c r="AO105" s="390"/>
      <c r="AP105" s="390"/>
      <c r="AQ105" s="390"/>
      <c r="AR105" s="390"/>
      <c r="AS105" s="390"/>
      <c r="AT105" s="390"/>
      <c r="AU105" s="390"/>
      <c r="AV105" s="390"/>
      <c r="AW105" s="390"/>
      <c r="AX105" s="390"/>
      <c r="AY105" s="390"/>
      <c r="AZ105" s="390"/>
      <c r="BA105" s="390"/>
      <c r="BB105" s="390"/>
      <c r="BC105" s="390"/>
      <c r="BD105" s="390"/>
      <c r="BE105" s="362"/>
      <c r="BF105" s="362"/>
      <c r="BG105" s="373">
        <f t="shared" si="29"/>
        <v>0</v>
      </c>
      <c r="BH105" s="531">
        <f t="shared" si="30"/>
        <v>0</v>
      </c>
      <c r="BI105" s="204">
        <v>900</v>
      </c>
      <c r="BJ105" s="204">
        <v>350</v>
      </c>
      <c r="BK105" s="205"/>
      <c r="BL105" s="204"/>
      <c r="BM105" s="285">
        <f t="shared" si="31"/>
        <v>0</v>
      </c>
      <c r="BN105" s="286">
        <f t="shared" si="32"/>
        <v>0</v>
      </c>
      <c r="BO105" s="287">
        <f t="shared" si="33"/>
        <v>0</v>
      </c>
      <c r="BP105" s="259">
        <v>0</v>
      </c>
      <c r="BQ105" s="259">
        <v>0</v>
      </c>
      <c r="BR105" s="287">
        <f t="shared" si="34"/>
        <v>0</v>
      </c>
      <c r="BS105" s="206"/>
      <c r="BV105" s="180"/>
      <c r="BW105" s="180"/>
      <c r="BX105" s="180"/>
      <c r="BY105" s="180"/>
      <c r="BZ105" s="180"/>
    </row>
    <row r="106" spans="1:78" s="154" customFormat="1" ht="15" hidden="1" customHeight="1" x14ac:dyDescent="0.3">
      <c r="A106" s="231"/>
      <c r="B106" s="387"/>
      <c r="C106" s="388"/>
      <c r="D106" s="560">
        <v>0</v>
      </c>
      <c r="E106" s="560">
        <v>0</v>
      </c>
      <c r="F106" s="390"/>
      <c r="G106" s="390"/>
      <c r="H106" s="390"/>
      <c r="I106" s="390"/>
      <c r="J106" s="390"/>
      <c r="K106" s="390"/>
      <c r="L106" s="390"/>
      <c r="M106" s="390"/>
      <c r="N106" s="390"/>
      <c r="O106" s="390"/>
      <c r="P106" s="390"/>
      <c r="Q106" s="390"/>
      <c r="R106" s="390"/>
      <c r="S106" s="390"/>
      <c r="T106" s="390"/>
      <c r="U106" s="390"/>
      <c r="V106" s="390"/>
      <c r="W106" s="390"/>
      <c r="X106" s="390"/>
      <c r="Y106" s="390"/>
      <c r="Z106" s="390"/>
      <c r="AA106" s="390"/>
      <c r="AB106" s="390"/>
      <c r="AC106" s="390"/>
      <c r="AD106" s="390"/>
      <c r="AE106" s="390"/>
      <c r="AF106" s="390"/>
      <c r="AG106" s="390"/>
      <c r="AH106" s="390"/>
      <c r="AI106" s="390"/>
      <c r="AJ106" s="390"/>
      <c r="AK106" s="390"/>
      <c r="AL106" s="390"/>
      <c r="AM106" s="390"/>
      <c r="AN106" s="390"/>
      <c r="AO106" s="390"/>
      <c r="AP106" s="390"/>
      <c r="AQ106" s="390"/>
      <c r="AR106" s="390"/>
      <c r="AS106" s="390"/>
      <c r="AT106" s="390"/>
      <c r="AU106" s="390"/>
      <c r="AV106" s="390"/>
      <c r="AW106" s="390"/>
      <c r="AX106" s="390"/>
      <c r="AY106" s="390"/>
      <c r="AZ106" s="390"/>
      <c r="BA106" s="390"/>
      <c r="BB106" s="390"/>
      <c r="BC106" s="390"/>
      <c r="BD106" s="390"/>
      <c r="BE106" s="362"/>
      <c r="BF106" s="362"/>
      <c r="BG106" s="373">
        <f t="shared" si="29"/>
        <v>0</v>
      </c>
      <c r="BH106" s="531">
        <f t="shared" si="30"/>
        <v>0</v>
      </c>
      <c r="BI106" s="204">
        <v>900</v>
      </c>
      <c r="BJ106" s="204">
        <v>350</v>
      </c>
      <c r="BK106" s="205"/>
      <c r="BL106" s="204"/>
      <c r="BM106" s="285">
        <f t="shared" si="31"/>
        <v>0</v>
      </c>
      <c r="BN106" s="286">
        <f t="shared" si="32"/>
        <v>0</v>
      </c>
      <c r="BO106" s="287">
        <f t="shared" si="33"/>
        <v>0</v>
      </c>
      <c r="BP106" s="259">
        <v>0</v>
      </c>
      <c r="BQ106" s="259">
        <v>0</v>
      </c>
      <c r="BR106" s="287">
        <f t="shared" si="34"/>
        <v>0</v>
      </c>
      <c r="BS106" s="206"/>
      <c r="BV106" s="180"/>
      <c r="BW106" s="180"/>
      <c r="BX106" s="180"/>
      <c r="BY106" s="180"/>
      <c r="BZ106" s="180"/>
    </row>
    <row r="107" spans="1:78" s="154" customFormat="1" ht="15" hidden="1" customHeight="1" x14ac:dyDescent="0.3">
      <c r="A107" s="231"/>
      <c r="B107" s="387"/>
      <c r="C107" s="388"/>
      <c r="D107" s="560">
        <v>0</v>
      </c>
      <c r="E107" s="560">
        <v>0</v>
      </c>
      <c r="F107" s="390"/>
      <c r="G107" s="390"/>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c r="AY107" s="390"/>
      <c r="AZ107" s="390"/>
      <c r="BA107" s="390"/>
      <c r="BB107" s="390"/>
      <c r="BC107" s="390"/>
      <c r="BD107" s="390"/>
      <c r="BE107" s="362"/>
      <c r="BF107" s="362"/>
      <c r="BG107" s="373">
        <f t="shared" si="29"/>
        <v>0</v>
      </c>
      <c r="BH107" s="531">
        <f t="shared" si="30"/>
        <v>0</v>
      </c>
      <c r="BI107" s="204">
        <v>900</v>
      </c>
      <c r="BJ107" s="204">
        <v>350</v>
      </c>
      <c r="BK107" s="205"/>
      <c r="BL107" s="204"/>
      <c r="BM107" s="285">
        <f t="shared" si="31"/>
        <v>0</v>
      </c>
      <c r="BN107" s="286">
        <f t="shared" si="32"/>
        <v>0</v>
      </c>
      <c r="BO107" s="287">
        <f t="shared" si="33"/>
        <v>0</v>
      </c>
      <c r="BP107" s="259">
        <v>0</v>
      </c>
      <c r="BQ107" s="259">
        <v>0</v>
      </c>
      <c r="BR107" s="287">
        <f t="shared" si="34"/>
        <v>0</v>
      </c>
      <c r="BS107" s="206"/>
      <c r="BV107" s="180"/>
      <c r="BW107" s="180"/>
      <c r="BX107" s="180"/>
      <c r="BY107" s="180"/>
      <c r="BZ107" s="180"/>
    </row>
    <row r="108" spans="1:78" s="154" customFormat="1" ht="15" hidden="1" customHeight="1" x14ac:dyDescent="0.3">
      <c r="A108" s="231"/>
      <c r="B108" s="387"/>
      <c r="C108" s="388"/>
      <c r="D108" s="560">
        <v>0</v>
      </c>
      <c r="E108" s="560">
        <v>0</v>
      </c>
      <c r="F108" s="390"/>
      <c r="G108" s="390"/>
      <c r="H108" s="390"/>
      <c r="I108" s="390"/>
      <c r="J108" s="390"/>
      <c r="K108" s="390"/>
      <c r="L108" s="390"/>
      <c r="M108" s="390"/>
      <c r="N108" s="390"/>
      <c r="O108" s="390"/>
      <c r="P108" s="390"/>
      <c r="Q108" s="390"/>
      <c r="R108" s="390"/>
      <c r="S108" s="390"/>
      <c r="T108" s="390"/>
      <c r="U108" s="390"/>
      <c r="V108" s="390"/>
      <c r="W108" s="390"/>
      <c r="X108" s="390"/>
      <c r="Y108" s="390"/>
      <c r="Z108" s="390"/>
      <c r="AA108" s="390"/>
      <c r="AB108" s="390"/>
      <c r="AC108" s="390"/>
      <c r="AD108" s="390"/>
      <c r="AE108" s="390"/>
      <c r="AF108" s="390"/>
      <c r="AG108" s="390"/>
      <c r="AH108" s="390"/>
      <c r="AI108" s="390"/>
      <c r="AJ108" s="390"/>
      <c r="AK108" s="390"/>
      <c r="AL108" s="390"/>
      <c r="AM108" s="390"/>
      <c r="AN108" s="390"/>
      <c r="AO108" s="390"/>
      <c r="AP108" s="390"/>
      <c r="AQ108" s="390"/>
      <c r="AR108" s="390"/>
      <c r="AS108" s="390"/>
      <c r="AT108" s="390"/>
      <c r="AU108" s="390"/>
      <c r="AV108" s="390"/>
      <c r="AW108" s="390"/>
      <c r="AX108" s="390"/>
      <c r="AY108" s="390"/>
      <c r="AZ108" s="390"/>
      <c r="BA108" s="390"/>
      <c r="BB108" s="390"/>
      <c r="BC108" s="390"/>
      <c r="BD108" s="390"/>
      <c r="BE108" s="362"/>
      <c r="BF108" s="362"/>
      <c r="BG108" s="373">
        <f t="shared" si="29"/>
        <v>0</v>
      </c>
      <c r="BH108" s="531">
        <f t="shared" si="30"/>
        <v>0</v>
      </c>
      <c r="BI108" s="204">
        <v>900</v>
      </c>
      <c r="BJ108" s="204">
        <v>350</v>
      </c>
      <c r="BK108" s="205"/>
      <c r="BL108" s="204"/>
      <c r="BM108" s="285">
        <f t="shared" si="31"/>
        <v>0</v>
      </c>
      <c r="BN108" s="286">
        <f t="shared" si="32"/>
        <v>0</v>
      </c>
      <c r="BO108" s="287">
        <f t="shared" si="33"/>
        <v>0</v>
      </c>
      <c r="BP108" s="259">
        <v>0</v>
      </c>
      <c r="BQ108" s="259">
        <v>0</v>
      </c>
      <c r="BR108" s="287">
        <f t="shared" si="34"/>
        <v>0</v>
      </c>
      <c r="BS108" s="206"/>
      <c r="BV108" s="180"/>
      <c r="BW108" s="180"/>
      <c r="BX108" s="180"/>
      <c r="BY108" s="180"/>
      <c r="BZ108" s="180"/>
    </row>
    <row r="109" spans="1:78" s="154" customFormat="1" ht="15" hidden="1" customHeight="1" x14ac:dyDescent="0.3">
      <c r="A109" s="231"/>
      <c r="B109" s="387"/>
      <c r="C109" s="388"/>
      <c r="D109" s="560">
        <v>0</v>
      </c>
      <c r="E109" s="560">
        <v>0</v>
      </c>
      <c r="F109" s="390"/>
      <c r="G109" s="390"/>
      <c r="H109" s="390"/>
      <c r="I109" s="390"/>
      <c r="J109" s="390"/>
      <c r="K109" s="390"/>
      <c r="L109" s="390"/>
      <c r="M109" s="390"/>
      <c r="N109" s="390"/>
      <c r="O109" s="390"/>
      <c r="P109" s="390"/>
      <c r="Q109" s="390"/>
      <c r="R109" s="390"/>
      <c r="S109" s="390"/>
      <c r="T109" s="390"/>
      <c r="U109" s="390"/>
      <c r="V109" s="390"/>
      <c r="W109" s="390"/>
      <c r="X109" s="390"/>
      <c r="Y109" s="390"/>
      <c r="Z109" s="390"/>
      <c r="AA109" s="390"/>
      <c r="AB109" s="390"/>
      <c r="AC109" s="390"/>
      <c r="AD109" s="390"/>
      <c r="AE109" s="390"/>
      <c r="AF109" s="390"/>
      <c r="AG109" s="390"/>
      <c r="AH109" s="390"/>
      <c r="AI109" s="390"/>
      <c r="AJ109" s="390"/>
      <c r="AK109" s="390"/>
      <c r="AL109" s="390"/>
      <c r="AM109" s="390"/>
      <c r="AN109" s="390"/>
      <c r="AO109" s="390"/>
      <c r="AP109" s="390"/>
      <c r="AQ109" s="390"/>
      <c r="AR109" s="390"/>
      <c r="AS109" s="390"/>
      <c r="AT109" s="390"/>
      <c r="AU109" s="390"/>
      <c r="AV109" s="390"/>
      <c r="AW109" s="390"/>
      <c r="AX109" s="390"/>
      <c r="AY109" s="390"/>
      <c r="AZ109" s="390"/>
      <c r="BA109" s="390"/>
      <c r="BB109" s="390"/>
      <c r="BC109" s="390"/>
      <c r="BD109" s="390"/>
      <c r="BE109" s="362"/>
      <c r="BF109" s="362"/>
      <c r="BG109" s="373">
        <f t="shared" si="29"/>
        <v>0</v>
      </c>
      <c r="BH109" s="531">
        <f t="shared" si="30"/>
        <v>0</v>
      </c>
      <c r="BI109" s="204">
        <v>900</v>
      </c>
      <c r="BJ109" s="204">
        <v>350</v>
      </c>
      <c r="BK109" s="205"/>
      <c r="BL109" s="204"/>
      <c r="BM109" s="285">
        <f t="shared" si="31"/>
        <v>0</v>
      </c>
      <c r="BN109" s="286">
        <f t="shared" si="32"/>
        <v>0</v>
      </c>
      <c r="BO109" s="287">
        <f t="shared" si="33"/>
        <v>0</v>
      </c>
      <c r="BP109" s="259">
        <v>0</v>
      </c>
      <c r="BQ109" s="259">
        <v>0</v>
      </c>
      <c r="BR109" s="287">
        <f t="shared" si="34"/>
        <v>0</v>
      </c>
      <c r="BS109" s="206"/>
      <c r="BV109" s="180"/>
      <c r="BW109" s="180"/>
      <c r="BX109" s="180"/>
      <c r="BY109" s="180"/>
      <c r="BZ109" s="180"/>
    </row>
    <row r="110" spans="1:78" s="154" customFormat="1" ht="15" hidden="1" customHeight="1" x14ac:dyDescent="0.3">
      <c r="A110" s="231"/>
      <c r="B110" s="387"/>
      <c r="C110" s="388"/>
      <c r="D110" s="560">
        <v>0</v>
      </c>
      <c r="E110" s="560">
        <v>0</v>
      </c>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c r="AJ110" s="390"/>
      <c r="AK110" s="390"/>
      <c r="AL110" s="390"/>
      <c r="AM110" s="390"/>
      <c r="AN110" s="390"/>
      <c r="AO110" s="390"/>
      <c r="AP110" s="390"/>
      <c r="AQ110" s="390"/>
      <c r="AR110" s="390"/>
      <c r="AS110" s="390"/>
      <c r="AT110" s="390"/>
      <c r="AU110" s="390"/>
      <c r="AV110" s="390"/>
      <c r="AW110" s="390"/>
      <c r="AX110" s="390"/>
      <c r="AY110" s="390"/>
      <c r="AZ110" s="390"/>
      <c r="BA110" s="390"/>
      <c r="BB110" s="390"/>
      <c r="BC110" s="390"/>
      <c r="BD110" s="390"/>
      <c r="BE110" s="362"/>
      <c r="BF110" s="362"/>
      <c r="BG110" s="373">
        <f t="shared" si="29"/>
        <v>0</v>
      </c>
      <c r="BH110" s="531">
        <f t="shared" si="30"/>
        <v>0</v>
      </c>
      <c r="BI110" s="204">
        <v>900</v>
      </c>
      <c r="BJ110" s="204">
        <v>350</v>
      </c>
      <c r="BK110" s="205"/>
      <c r="BL110" s="204"/>
      <c r="BM110" s="285">
        <f t="shared" si="31"/>
        <v>0</v>
      </c>
      <c r="BN110" s="286">
        <f t="shared" si="32"/>
        <v>0</v>
      </c>
      <c r="BO110" s="287">
        <f t="shared" si="33"/>
        <v>0</v>
      </c>
      <c r="BP110" s="259">
        <v>0</v>
      </c>
      <c r="BQ110" s="259">
        <v>0</v>
      </c>
      <c r="BR110" s="287">
        <f t="shared" si="34"/>
        <v>0</v>
      </c>
      <c r="BS110" s="206"/>
      <c r="BV110" s="180"/>
      <c r="BW110" s="180"/>
      <c r="BX110" s="180"/>
      <c r="BY110" s="180"/>
      <c r="BZ110" s="180"/>
    </row>
    <row r="111" spans="1:78" s="154" customFormat="1" ht="15" hidden="1" customHeight="1" x14ac:dyDescent="0.3">
      <c r="A111" s="231"/>
      <c r="B111" s="387"/>
      <c r="C111" s="388"/>
      <c r="D111" s="560">
        <v>0</v>
      </c>
      <c r="E111" s="560">
        <v>0</v>
      </c>
      <c r="F111" s="390"/>
      <c r="G111" s="390"/>
      <c r="H111" s="390"/>
      <c r="I111" s="390"/>
      <c r="J111" s="390"/>
      <c r="K111" s="390"/>
      <c r="L111" s="390"/>
      <c r="M111" s="390"/>
      <c r="N111" s="390"/>
      <c r="O111" s="390"/>
      <c r="P111" s="390"/>
      <c r="Q111" s="390"/>
      <c r="R111" s="390"/>
      <c r="S111" s="390"/>
      <c r="T111" s="390"/>
      <c r="U111" s="390"/>
      <c r="V111" s="390"/>
      <c r="W111" s="390"/>
      <c r="X111" s="390"/>
      <c r="Y111" s="390"/>
      <c r="Z111" s="390"/>
      <c r="AA111" s="390"/>
      <c r="AB111" s="390"/>
      <c r="AC111" s="390"/>
      <c r="AD111" s="390"/>
      <c r="AE111" s="390"/>
      <c r="AF111" s="390"/>
      <c r="AG111" s="390"/>
      <c r="AH111" s="390"/>
      <c r="AI111" s="390"/>
      <c r="AJ111" s="390"/>
      <c r="AK111" s="390"/>
      <c r="AL111" s="390"/>
      <c r="AM111" s="390"/>
      <c r="AN111" s="390"/>
      <c r="AO111" s="390"/>
      <c r="AP111" s="390"/>
      <c r="AQ111" s="390"/>
      <c r="AR111" s="390"/>
      <c r="AS111" s="390"/>
      <c r="AT111" s="390"/>
      <c r="AU111" s="390"/>
      <c r="AV111" s="390"/>
      <c r="AW111" s="390"/>
      <c r="AX111" s="390"/>
      <c r="AY111" s="390"/>
      <c r="AZ111" s="390"/>
      <c r="BA111" s="390"/>
      <c r="BB111" s="390"/>
      <c r="BC111" s="390"/>
      <c r="BD111" s="390"/>
      <c r="BE111" s="362"/>
      <c r="BF111" s="362"/>
      <c r="BG111" s="373">
        <f t="shared" si="29"/>
        <v>0</v>
      </c>
      <c r="BH111" s="531">
        <f t="shared" si="30"/>
        <v>0</v>
      </c>
      <c r="BI111" s="204">
        <v>900</v>
      </c>
      <c r="BJ111" s="204">
        <v>350</v>
      </c>
      <c r="BK111" s="205"/>
      <c r="BL111" s="204"/>
      <c r="BM111" s="285">
        <f t="shared" si="31"/>
        <v>0</v>
      </c>
      <c r="BN111" s="286">
        <f t="shared" si="32"/>
        <v>0</v>
      </c>
      <c r="BO111" s="287">
        <f t="shared" si="33"/>
        <v>0</v>
      </c>
      <c r="BP111" s="259">
        <v>0</v>
      </c>
      <c r="BQ111" s="259">
        <v>0</v>
      </c>
      <c r="BR111" s="287">
        <f t="shared" si="34"/>
        <v>0</v>
      </c>
      <c r="BS111" s="206"/>
      <c r="BV111" s="180"/>
      <c r="BW111" s="180"/>
      <c r="BX111" s="180"/>
      <c r="BY111" s="180"/>
      <c r="BZ111" s="180"/>
    </row>
    <row r="112" spans="1:78" s="154" customFormat="1" ht="15" hidden="1" customHeight="1" x14ac:dyDescent="0.3">
      <c r="A112" s="231"/>
      <c r="B112" s="387"/>
      <c r="C112" s="388"/>
      <c r="D112" s="560">
        <v>0</v>
      </c>
      <c r="E112" s="560">
        <v>0</v>
      </c>
      <c r="F112" s="390"/>
      <c r="G112" s="390"/>
      <c r="H112" s="390"/>
      <c r="I112" s="390"/>
      <c r="J112" s="390"/>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0"/>
      <c r="AM112" s="390"/>
      <c r="AN112" s="390"/>
      <c r="AO112" s="390"/>
      <c r="AP112" s="390"/>
      <c r="AQ112" s="390"/>
      <c r="AR112" s="390"/>
      <c r="AS112" s="390"/>
      <c r="AT112" s="390"/>
      <c r="AU112" s="390"/>
      <c r="AV112" s="390"/>
      <c r="AW112" s="390"/>
      <c r="AX112" s="390"/>
      <c r="AY112" s="390"/>
      <c r="AZ112" s="390"/>
      <c r="BA112" s="390"/>
      <c r="BB112" s="390"/>
      <c r="BC112" s="390"/>
      <c r="BD112" s="390"/>
      <c r="BE112" s="362"/>
      <c r="BF112" s="362"/>
      <c r="BG112" s="373">
        <f t="shared" ref="BG112:BG118" si="35">SUM(F112:BD112)</f>
        <v>0</v>
      </c>
      <c r="BH112" s="531">
        <f t="shared" si="30"/>
        <v>0</v>
      </c>
      <c r="BI112" s="204">
        <v>900</v>
      </c>
      <c r="BJ112" s="204">
        <v>350</v>
      </c>
      <c r="BK112" s="205"/>
      <c r="BL112" s="204"/>
      <c r="BM112" s="285">
        <f t="shared" si="31"/>
        <v>0</v>
      </c>
      <c r="BN112" s="286">
        <f t="shared" si="32"/>
        <v>0</v>
      </c>
      <c r="BO112" s="287">
        <f t="shared" si="33"/>
        <v>0</v>
      </c>
      <c r="BP112" s="259">
        <v>0</v>
      </c>
      <c r="BQ112" s="259">
        <v>0</v>
      </c>
      <c r="BR112" s="287">
        <f t="shared" si="34"/>
        <v>0</v>
      </c>
      <c r="BS112" s="206"/>
      <c r="BV112" s="180"/>
      <c r="BW112" s="180"/>
      <c r="BX112" s="180"/>
      <c r="BY112" s="180"/>
      <c r="BZ112" s="180"/>
    </row>
    <row r="113" spans="1:78" s="154" customFormat="1" ht="15" hidden="1" customHeight="1" x14ac:dyDescent="0.3">
      <c r="A113" s="231"/>
      <c r="B113" s="387"/>
      <c r="C113" s="388"/>
      <c r="D113" s="560">
        <v>0</v>
      </c>
      <c r="E113" s="560">
        <v>0</v>
      </c>
      <c r="F113" s="390"/>
      <c r="G113" s="390"/>
      <c r="H113" s="390"/>
      <c r="I113" s="390"/>
      <c r="J113" s="390"/>
      <c r="K113" s="390"/>
      <c r="L113" s="390"/>
      <c r="M113" s="390"/>
      <c r="N113" s="390"/>
      <c r="O113" s="390"/>
      <c r="P113" s="390"/>
      <c r="Q113" s="390"/>
      <c r="R113" s="390"/>
      <c r="S113" s="390"/>
      <c r="T113" s="390"/>
      <c r="U113" s="390"/>
      <c r="V113" s="390"/>
      <c r="W113" s="390"/>
      <c r="X113" s="390"/>
      <c r="Y113" s="390"/>
      <c r="Z113" s="390"/>
      <c r="AA113" s="390"/>
      <c r="AB113" s="390"/>
      <c r="AC113" s="390"/>
      <c r="AD113" s="390"/>
      <c r="AE113" s="390"/>
      <c r="AF113" s="390"/>
      <c r="AG113" s="390"/>
      <c r="AH113" s="390"/>
      <c r="AI113" s="390"/>
      <c r="AJ113" s="390"/>
      <c r="AK113" s="390"/>
      <c r="AL113" s="390"/>
      <c r="AM113" s="390"/>
      <c r="AN113" s="390"/>
      <c r="AO113" s="390"/>
      <c r="AP113" s="390"/>
      <c r="AQ113" s="390"/>
      <c r="AR113" s="390"/>
      <c r="AS113" s="390"/>
      <c r="AT113" s="390"/>
      <c r="AU113" s="390"/>
      <c r="AV113" s="390"/>
      <c r="AW113" s="390"/>
      <c r="AX113" s="390"/>
      <c r="AY113" s="390"/>
      <c r="AZ113" s="390"/>
      <c r="BA113" s="390"/>
      <c r="BB113" s="390"/>
      <c r="BC113" s="390"/>
      <c r="BD113" s="390"/>
      <c r="BE113" s="362"/>
      <c r="BF113" s="362"/>
      <c r="BG113" s="373">
        <f t="shared" si="35"/>
        <v>0</v>
      </c>
      <c r="BH113" s="531">
        <f t="shared" si="30"/>
        <v>0</v>
      </c>
      <c r="BI113" s="204">
        <v>900</v>
      </c>
      <c r="BJ113" s="204">
        <v>350</v>
      </c>
      <c r="BK113" s="205"/>
      <c r="BL113" s="204"/>
      <c r="BM113" s="285">
        <f t="shared" si="31"/>
        <v>0</v>
      </c>
      <c r="BN113" s="286">
        <f t="shared" si="32"/>
        <v>0</v>
      </c>
      <c r="BO113" s="287">
        <f t="shared" si="33"/>
        <v>0</v>
      </c>
      <c r="BP113" s="259">
        <v>0</v>
      </c>
      <c r="BQ113" s="259">
        <v>0</v>
      </c>
      <c r="BR113" s="287">
        <f t="shared" si="34"/>
        <v>0</v>
      </c>
      <c r="BS113" s="206"/>
      <c r="BV113" s="180"/>
      <c r="BW113" s="180"/>
      <c r="BX113" s="180"/>
      <c r="BY113" s="180"/>
      <c r="BZ113" s="180"/>
    </row>
    <row r="114" spans="1:78" s="154" customFormat="1" ht="15" hidden="1" customHeight="1" x14ac:dyDescent="0.3">
      <c r="A114" s="231"/>
      <c r="B114" s="387"/>
      <c r="C114" s="388"/>
      <c r="D114" s="560">
        <v>0</v>
      </c>
      <c r="E114" s="560">
        <v>0</v>
      </c>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c r="AL114" s="390"/>
      <c r="AM114" s="390"/>
      <c r="AN114" s="390"/>
      <c r="AO114" s="390"/>
      <c r="AP114" s="390"/>
      <c r="AQ114" s="390"/>
      <c r="AR114" s="390"/>
      <c r="AS114" s="390"/>
      <c r="AT114" s="390"/>
      <c r="AU114" s="390"/>
      <c r="AV114" s="390"/>
      <c r="AW114" s="390"/>
      <c r="AX114" s="390"/>
      <c r="AY114" s="390"/>
      <c r="AZ114" s="390"/>
      <c r="BA114" s="390"/>
      <c r="BB114" s="390"/>
      <c r="BC114" s="390"/>
      <c r="BD114" s="390"/>
      <c r="BE114" s="362"/>
      <c r="BF114" s="362"/>
      <c r="BG114" s="373">
        <f t="shared" si="35"/>
        <v>0</v>
      </c>
      <c r="BH114" s="531">
        <f t="shared" si="30"/>
        <v>0</v>
      </c>
      <c r="BI114" s="204">
        <v>900</v>
      </c>
      <c r="BJ114" s="204">
        <v>350</v>
      </c>
      <c r="BK114" s="205"/>
      <c r="BL114" s="204"/>
      <c r="BM114" s="285">
        <f t="shared" si="31"/>
        <v>0</v>
      </c>
      <c r="BN114" s="286">
        <f t="shared" si="32"/>
        <v>0</v>
      </c>
      <c r="BO114" s="287">
        <f t="shared" si="33"/>
        <v>0</v>
      </c>
      <c r="BP114" s="259">
        <v>0</v>
      </c>
      <c r="BQ114" s="259">
        <v>0</v>
      </c>
      <c r="BR114" s="287">
        <f t="shared" si="34"/>
        <v>0</v>
      </c>
      <c r="BS114" s="206"/>
      <c r="BV114" s="180"/>
      <c r="BW114" s="180"/>
      <c r="BX114" s="180"/>
      <c r="BY114" s="180"/>
      <c r="BZ114" s="180"/>
    </row>
    <row r="115" spans="1:78" s="154" customFormat="1" ht="15" hidden="1" customHeight="1" x14ac:dyDescent="0.3">
      <c r="A115" s="231"/>
      <c r="B115" s="387"/>
      <c r="C115" s="388"/>
      <c r="D115" s="560">
        <v>0</v>
      </c>
      <c r="E115" s="560">
        <v>0</v>
      </c>
      <c r="F115" s="390"/>
      <c r="G115" s="390"/>
      <c r="H115" s="390"/>
      <c r="I115" s="390"/>
      <c r="J115" s="390"/>
      <c r="K115" s="390"/>
      <c r="L115" s="390"/>
      <c r="M115" s="390"/>
      <c r="N115" s="390"/>
      <c r="O115" s="390"/>
      <c r="P115" s="390"/>
      <c r="Q115" s="390"/>
      <c r="R115" s="390"/>
      <c r="S115" s="390"/>
      <c r="T115" s="390"/>
      <c r="U115" s="390"/>
      <c r="V115" s="390"/>
      <c r="W115" s="390"/>
      <c r="X115" s="390"/>
      <c r="Y115" s="390"/>
      <c r="Z115" s="390"/>
      <c r="AA115" s="390"/>
      <c r="AB115" s="390"/>
      <c r="AC115" s="390"/>
      <c r="AD115" s="390"/>
      <c r="AE115" s="390"/>
      <c r="AF115" s="390"/>
      <c r="AG115" s="390"/>
      <c r="AH115" s="390"/>
      <c r="AI115" s="390"/>
      <c r="AJ115" s="390"/>
      <c r="AK115" s="390"/>
      <c r="AL115" s="390"/>
      <c r="AM115" s="390"/>
      <c r="AN115" s="390"/>
      <c r="AO115" s="390"/>
      <c r="AP115" s="390"/>
      <c r="AQ115" s="390"/>
      <c r="AR115" s="390"/>
      <c r="AS115" s="390"/>
      <c r="AT115" s="390"/>
      <c r="AU115" s="390"/>
      <c r="AV115" s="390"/>
      <c r="AW115" s="390"/>
      <c r="AX115" s="390"/>
      <c r="AY115" s="390"/>
      <c r="AZ115" s="390"/>
      <c r="BA115" s="390"/>
      <c r="BB115" s="390"/>
      <c r="BC115" s="390"/>
      <c r="BD115" s="390"/>
      <c r="BE115" s="362"/>
      <c r="BF115" s="362"/>
      <c r="BG115" s="373">
        <f t="shared" si="35"/>
        <v>0</v>
      </c>
      <c r="BH115" s="531">
        <f t="shared" si="30"/>
        <v>0</v>
      </c>
      <c r="BI115" s="204">
        <v>900</v>
      </c>
      <c r="BJ115" s="204">
        <v>350</v>
      </c>
      <c r="BK115" s="205"/>
      <c r="BL115" s="204"/>
      <c r="BM115" s="285">
        <f t="shared" si="31"/>
        <v>0</v>
      </c>
      <c r="BN115" s="286">
        <f t="shared" si="32"/>
        <v>0</v>
      </c>
      <c r="BO115" s="287">
        <f t="shared" si="33"/>
        <v>0</v>
      </c>
      <c r="BP115" s="259">
        <v>0</v>
      </c>
      <c r="BQ115" s="259">
        <v>0</v>
      </c>
      <c r="BR115" s="287">
        <f t="shared" si="34"/>
        <v>0</v>
      </c>
      <c r="BS115" s="206"/>
      <c r="BV115" s="180"/>
      <c r="BW115" s="180"/>
      <c r="BX115" s="180"/>
      <c r="BY115" s="180"/>
      <c r="BZ115" s="180"/>
    </row>
    <row r="116" spans="1:78" s="154" customFormat="1" ht="15" hidden="1" customHeight="1" x14ac:dyDescent="0.3">
      <c r="A116" s="231"/>
      <c r="B116" s="387"/>
      <c r="C116" s="388"/>
      <c r="D116" s="560">
        <v>0</v>
      </c>
      <c r="E116" s="560">
        <v>0</v>
      </c>
      <c r="F116" s="390"/>
      <c r="G116" s="390"/>
      <c r="H116" s="390"/>
      <c r="I116" s="390"/>
      <c r="J116" s="390"/>
      <c r="K116" s="390"/>
      <c r="L116" s="390"/>
      <c r="M116" s="390"/>
      <c r="N116" s="390"/>
      <c r="O116" s="390"/>
      <c r="P116" s="390"/>
      <c r="Q116" s="390"/>
      <c r="R116" s="390"/>
      <c r="S116" s="390"/>
      <c r="T116" s="390"/>
      <c r="U116" s="390"/>
      <c r="V116" s="390"/>
      <c r="W116" s="390"/>
      <c r="X116" s="390"/>
      <c r="Y116" s="390"/>
      <c r="Z116" s="390"/>
      <c r="AA116" s="390"/>
      <c r="AB116" s="390"/>
      <c r="AC116" s="390"/>
      <c r="AD116" s="390"/>
      <c r="AE116" s="390"/>
      <c r="AF116" s="390"/>
      <c r="AG116" s="390"/>
      <c r="AH116" s="390"/>
      <c r="AI116" s="390"/>
      <c r="AJ116" s="390"/>
      <c r="AK116" s="390"/>
      <c r="AL116" s="390"/>
      <c r="AM116" s="390"/>
      <c r="AN116" s="390"/>
      <c r="AO116" s="390"/>
      <c r="AP116" s="390"/>
      <c r="AQ116" s="390"/>
      <c r="AR116" s="390"/>
      <c r="AS116" s="390"/>
      <c r="AT116" s="390"/>
      <c r="AU116" s="390"/>
      <c r="AV116" s="390"/>
      <c r="AW116" s="390"/>
      <c r="AX116" s="390"/>
      <c r="AY116" s="390"/>
      <c r="AZ116" s="390"/>
      <c r="BA116" s="390"/>
      <c r="BB116" s="390"/>
      <c r="BC116" s="390"/>
      <c r="BD116" s="390"/>
      <c r="BE116" s="362"/>
      <c r="BF116" s="362"/>
      <c r="BG116" s="373">
        <f t="shared" si="35"/>
        <v>0</v>
      </c>
      <c r="BH116" s="531">
        <f t="shared" si="30"/>
        <v>0</v>
      </c>
      <c r="BI116" s="204">
        <v>900</v>
      </c>
      <c r="BJ116" s="204">
        <v>350</v>
      </c>
      <c r="BK116" s="205"/>
      <c r="BL116" s="204"/>
      <c r="BM116" s="285">
        <f t="shared" si="31"/>
        <v>0</v>
      </c>
      <c r="BN116" s="286">
        <f t="shared" si="32"/>
        <v>0</v>
      </c>
      <c r="BO116" s="287">
        <f t="shared" si="33"/>
        <v>0</v>
      </c>
      <c r="BP116" s="259">
        <v>0</v>
      </c>
      <c r="BQ116" s="259">
        <v>0</v>
      </c>
      <c r="BR116" s="287">
        <f t="shared" si="34"/>
        <v>0</v>
      </c>
      <c r="BS116" s="206"/>
      <c r="BV116" s="180"/>
      <c r="BW116" s="180"/>
      <c r="BX116" s="180"/>
      <c r="BY116" s="180"/>
      <c r="BZ116" s="180"/>
    </row>
    <row r="117" spans="1:78" s="154" customFormat="1" ht="15" hidden="1" customHeight="1" x14ac:dyDescent="0.3">
      <c r="A117" s="231"/>
      <c r="B117" s="387"/>
      <c r="C117" s="388"/>
      <c r="D117" s="560">
        <v>0</v>
      </c>
      <c r="E117" s="560">
        <v>0</v>
      </c>
      <c r="F117" s="390"/>
      <c r="G117" s="390"/>
      <c r="H117" s="390"/>
      <c r="I117" s="390"/>
      <c r="J117" s="390"/>
      <c r="K117" s="390"/>
      <c r="L117" s="390"/>
      <c r="M117" s="390"/>
      <c r="N117" s="390"/>
      <c r="O117" s="390"/>
      <c r="P117" s="390"/>
      <c r="Q117" s="390"/>
      <c r="R117" s="390"/>
      <c r="S117" s="390"/>
      <c r="T117" s="390"/>
      <c r="U117" s="390"/>
      <c r="V117" s="390"/>
      <c r="W117" s="390"/>
      <c r="X117" s="390"/>
      <c r="Y117" s="390"/>
      <c r="Z117" s="390"/>
      <c r="AA117" s="390"/>
      <c r="AB117" s="390"/>
      <c r="AC117" s="390"/>
      <c r="AD117" s="390"/>
      <c r="AE117" s="390"/>
      <c r="AF117" s="390"/>
      <c r="AG117" s="390"/>
      <c r="AH117" s="390"/>
      <c r="AI117" s="390"/>
      <c r="AJ117" s="390"/>
      <c r="AK117" s="390"/>
      <c r="AL117" s="390"/>
      <c r="AM117" s="390"/>
      <c r="AN117" s="390"/>
      <c r="AO117" s="390"/>
      <c r="AP117" s="390"/>
      <c r="AQ117" s="390"/>
      <c r="AR117" s="390"/>
      <c r="AS117" s="390"/>
      <c r="AT117" s="390"/>
      <c r="AU117" s="390"/>
      <c r="AV117" s="390"/>
      <c r="AW117" s="390"/>
      <c r="AX117" s="390"/>
      <c r="AY117" s="390"/>
      <c r="AZ117" s="390"/>
      <c r="BA117" s="390"/>
      <c r="BB117" s="390"/>
      <c r="BC117" s="390"/>
      <c r="BD117" s="390"/>
      <c r="BE117" s="362"/>
      <c r="BF117" s="362"/>
      <c r="BG117" s="373">
        <f t="shared" si="35"/>
        <v>0</v>
      </c>
      <c r="BH117" s="531">
        <f t="shared" si="30"/>
        <v>0</v>
      </c>
      <c r="BI117" s="204">
        <v>900</v>
      </c>
      <c r="BJ117" s="204">
        <v>350</v>
      </c>
      <c r="BK117" s="205"/>
      <c r="BL117" s="204"/>
      <c r="BM117" s="285">
        <f t="shared" si="31"/>
        <v>0</v>
      </c>
      <c r="BN117" s="286">
        <f t="shared" si="32"/>
        <v>0</v>
      </c>
      <c r="BO117" s="287">
        <f t="shared" si="33"/>
        <v>0</v>
      </c>
      <c r="BP117" s="259">
        <v>0</v>
      </c>
      <c r="BQ117" s="259">
        <v>0</v>
      </c>
      <c r="BR117" s="287">
        <f t="shared" si="34"/>
        <v>0</v>
      </c>
      <c r="BS117" s="206"/>
      <c r="BV117" s="180"/>
      <c r="BW117" s="180"/>
      <c r="BX117" s="180"/>
      <c r="BY117" s="180"/>
      <c r="BZ117" s="180"/>
    </row>
    <row r="118" spans="1:78" s="154" customFormat="1" ht="15" hidden="1" customHeight="1" x14ac:dyDescent="0.3">
      <c r="A118" s="231"/>
      <c r="B118" s="387"/>
      <c r="C118" s="388"/>
      <c r="D118" s="560">
        <v>0</v>
      </c>
      <c r="E118" s="560">
        <v>0</v>
      </c>
      <c r="F118" s="390"/>
      <c r="G118" s="390"/>
      <c r="H118" s="390"/>
      <c r="I118" s="390"/>
      <c r="J118" s="390"/>
      <c r="K118" s="390"/>
      <c r="L118" s="390"/>
      <c r="M118" s="390"/>
      <c r="N118" s="390"/>
      <c r="O118" s="390"/>
      <c r="P118" s="390"/>
      <c r="Q118" s="390"/>
      <c r="R118" s="390"/>
      <c r="S118" s="390"/>
      <c r="T118" s="390"/>
      <c r="U118" s="390"/>
      <c r="V118" s="390"/>
      <c r="W118" s="390"/>
      <c r="X118" s="390"/>
      <c r="Y118" s="390"/>
      <c r="Z118" s="390"/>
      <c r="AA118" s="390"/>
      <c r="AB118" s="390"/>
      <c r="AC118" s="390"/>
      <c r="AD118" s="390"/>
      <c r="AE118" s="390"/>
      <c r="AF118" s="390"/>
      <c r="AG118" s="390"/>
      <c r="AH118" s="390"/>
      <c r="AI118" s="390"/>
      <c r="AJ118" s="390"/>
      <c r="AK118" s="390"/>
      <c r="AL118" s="390"/>
      <c r="AM118" s="390"/>
      <c r="AN118" s="390"/>
      <c r="AO118" s="390"/>
      <c r="AP118" s="390"/>
      <c r="AQ118" s="390"/>
      <c r="AR118" s="390"/>
      <c r="AS118" s="390"/>
      <c r="AT118" s="390"/>
      <c r="AU118" s="390"/>
      <c r="AV118" s="390"/>
      <c r="AW118" s="390"/>
      <c r="AX118" s="390"/>
      <c r="AY118" s="390"/>
      <c r="AZ118" s="390"/>
      <c r="BA118" s="390"/>
      <c r="BB118" s="390"/>
      <c r="BC118" s="390"/>
      <c r="BD118" s="390"/>
      <c r="BE118" s="362"/>
      <c r="BF118" s="362"/>
      <c r="BG118" s="373">
        <f t="shared" si="35"/>
        <v>0</v>
      </c>
      <c r="BH118" s="531">
        <f t="shared" si="30"/>
        <v>0</v>
      </c>
      <c r="BI118" s="204">
        <v>900</v>
      </c>
      <c r="BJ118" s="204">
        <v>350</v>
      </c>
      <c r="BK118" s="205"/>
      <c r="BL118" s="204"/>
      <c r="BM118" s="285">
        <f t="shared" si="31"/>
        <v>0</v>
      </c>
      <c r="BN118" s="286">
        <f t="shared" si="32"/>
        <v>0</v>
      </c>
      <c r="BO118" s="287">
        <f t="shared" si="33"/>
        <v>0</v>
      </c>
      <c r="BP118" s="259">
        <v>0</v>
      </c>
      <c r="BQ118" s="259">
        <v>0</v>
      </c>
      <c r="BR118" s="287">
        <f t="shared" si="34"/>
        <v>0</v>
      </c>
      <c r="BS118" s="206"/>
      <c r="BV118" s="180"/>
      <c r="BW118" s="180"/>
      <c r="BX118" s="180"/>
      <c r="BY118" s="180"/>
      <c r="BZ118" s="180"/>
    </row>
    <row r="119" spans="1:78" s="154" customFormat="1" x14ac:dyDescent="0.25">
      <c r="A119" s="207" t="s">
        <v>173</v>
      </c>
      <c r="B119" s="362"/>
      <c r="C119" s="362"/>
      <c r="D119" s="362"/>
      <c r="E119" s="361"/>
      <c r="F119" s="362"/>
      <c r="G119" s="362"/>
      <c r="H119" s="362"/>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2"/>
      <c r="AF119" s="362"/>
      <c r="AG119" s="362"/>
      <c r="AH119" s="362"/>
      <c r="AI119" s="362"/>
      <c r="AJ119" s="362"/>
      <c r="AK119" s="362"/>
      <c r="AL119" s="362"/>
      <c r="AM119" s="362"/>
      <c r="AN119" s="362"/>
      <c r="AO119" s="362"/>
      <c r="AP119" s="362"/>
      <c r="AQ119" s="362"/>
      <c r="AR119" s="362"/>
      <c r="AS119" s="362"/>
      <c r="AT119" s="362"/>
      <c r="AU119" s="362"/>
      <c r="AV119" s="362"/>
      <c r="AW119" s="362"/>
      <c r="AX119" s="362"/>
      <c r="AY119" s="362"/>
      <c r="AZ119" s="362"/>
      <c r="BA119" s="362"/>
      <c r="BB119" s="362"/>
      <c r="BC119" s="362"/>
      <c r="BD119" s="362"/>
      <c r="BE119" s="362"/>
      <c r="BF119" s="362"/>
      <c r="BG119" s="362"/>
      <c r="BH119" s="534"/>
      <c r="BK119" s="178"/>
      <c r="BP119" s="278"/>
      <c r="BQ119" s="278"/>
      <c r="BR119" s="291"/>
      <c r="BS119" s="248"/>
      <c r="BV119" s="180"/>
      <c r="BW119" s="180"/>
      <c r="BX119" s="180"/>
      <c r="BY119" s="180"/>
      <c r="BZ119" s="180"/>
    </row>
    <row r="120" spans="1:78" s="154" customFormat="1" ht="14.4" x14ac:dyDescent="0.3">
      <c r="A120" s="204"/>
      <c r="B120" s="394"/>
      <c r="C120" s="394"/>
      <c r="D120" s="394"/>
      <c r="E120" s="394" t="s">
        <v>174</v>
      </c>
      <c r="F120" s="392">
        <f t="shared" ref="F120:BD120" si="36">SUM(F81:F118)</f>
        <v>0</v>
      </c>
      <c r="G120" s="395">
        <f t="shared" si="36"/>
        <v>0</v>
      </c>
      <c r="H120" s="374">
        <f t="shared" si="36"/>
        <v>0</v>
      </c>
      <c r="I120" s="374">
        <f t="shared" si="36"/>
        <v>0</v>
      </c>
      <c r="J120" s="374">
        <f t="shared" si="36"/>
        <v>0</v>
      </c>
      <c r="K120" s="374">
        <f t="shared" si="36"/>
        <v>0</v>
      </c>
      <c r="L120" s="374">
        <f t="shared" si="36"/>
        <v>0</v>
      </c>
      <c r="M120" s="374">
        <f t="shared" si="36"/>
        <v>0</v>
      </c>
      <c r="N120" s="374">
        <f t="shared" si="36"/>
        <v>0</v>
      </c>
      <c r="O120" s="374">
        <f t="shared" si="36"/>
        <v>0</v>
      </c>
      <c r="P120" s="374">
        <f t="shared" si="36"/>
        <v>0</v>
      </c>
      <c r="Q120" s="374">
        <f t="shared" si="36"/>
        <v>0</v>
      </c>
      <c r="R120" s="374">
        <f t="shared" si="36"/>
        <v>0</v>
      </c>
      <c r="S120" s="374">
        <f t="shared" si="36"/>
        <v>0</v>
      </c>
      <c r="T120" s="374">
        <f t="shared" si="36"/>
        <v>0</v>
      </c>
      <c r="U120" s="374">
        <f t="shared" si="36"/>
        <v>0</v>
      </c>
      <c r="V120" s="374">
        <f t="shared" si="36"/>
        <v>0</v>
      </c>
      <c r="W120" s="374">
        <f t="shared" si="36"/>
        <v>0</v>
      </c>
      <c r="X120" s="374">
        <f t="shared" si="36"/>
        <v>0</v>
      </c>
      <c r="Y120" s="374">
        <f t="shared" si="36"/>
        <v>0</v>
      </c>
      <c r="Z120" s="374">
        <f t="shared" si="36"/>
        <v>0</v>
      </c>
      <c r="AA120" s="374">
        <f t="shared" si="36"/>
        <v>0</v>
      </c>
      <c r="AB120" s="374">
        <f t="shared" si="36"/>
        <v>0</v>
      </c>
      <c r="AC120" s="374">
        <f t="shared" si="36"/>
        <v>0</v>
      </c>
      <c r="AD120" s="374">
        <f t="shared" si="36"/>
        <v>0</v>
      </c>
      <c r="AE120" s="374">
        <f t="shared" si="36"/>
        <v>0</v>
      </c>
      <c r="AF120" s="374">
        <f t="shared" si="36"/>
        <v>0</v>
      </c>
      <c r="AG120" s="374">
        <f t="shared" si="36"/>
        <v>0</v>
      </c>
      <c r="AH120" s="374">
        <f t="shared" si="36"/>
        <v>0</v>
      </c>
      <c r="AI120" s="374">
        <f t="shared" si="36"/>
        <v>0</v>
      </c>
      <c r="AJ120" s="374">
        <f t="shared" si="36"/>
        <v>0</v>
      </c>
      <c r="AK120" s="374">
        <f t="shared" si="36"/>
        <v>0</v>
      </c>
      <c r="AL120" s="374">
        <f t="shared" si="36"/>
        <v>0</v>
      </c>
      <c r="AM120" s="374">
        <f t="shared" si="36"/>
        <v>0</v>
      </c>
      <c r="AN120" s="374">
        <f t="shared" si="36"/>
        <v>0</v>
      </c>
      <c r="AO120" s="374">
        <f t="shared" si="36"/>
        <v>0</v>
      </c>
      <c r="AP120" s="374">
        <f t="shared" si="36"/>
        <v>0</v>
      </c>
      <c r="AQ120" s="374">
        <f t="shared" si="36"/>
        <v>0</v>
      </c>
      <c r="AR120" s="374">
        <f t="shared" si="36"/>
        <v>0</v>
      </c>
      <c r="AS120" s="374">
        <f t="shared" si="36"/>
        <v>0</v>
      </c>
      <c r="AT120" s="374">
        <f t="shared" si="36"/>
        <v>0</v>
      </c>
      <c r="AU120" s="374">
        <f t="shared" si="36"/>
        <v>0</v>
      </c>
      <c r="AV120" s="374">
        <f t="shared" si="36"/>
        <v>0</v>
      </c>
      <c r="AW120" s="374">
        <f t="shared" si="36"/>
        <v>0</v>
      </c>
      <c r="AX120" s="374">
        <f t="shared" si="36"/>
        <v>0</v>
      </c>
      <c r="AY120" s="374">
        <f t="shared" si="36"/>
        <v>0</v>
      </c>
      <c r="AZ120" s="374">
        <f t="shared" si="36"/>
        <v>0</v>
      </c>
      <c r="BA120" s="374">
        <f t="shared" si="36"/>
        <v>0</v>
      </c>
      <c r="BB120" s="374">
        <f t="shared" si="36"/>
        <v>0</v>
      </c>
      <c r="BC120" s="374">
        <f t="shared" si="36"/>
        <v>0</v>
      </c>
      <c r="BD120" s="374">
        <f t="shared" si="36"/>
        <v>0</v>
      </c>
      <c r="BE120" s="362"/>
      <c r="BF120" s="362"/>
      <c r="BG120" s="392">
        <f>SUM(BG81:BG118)</f>
        <v>0</v>
      </c>
      <c r="BH120" s="533">
        <f>SUM(BH81:BH118)</f>
        <v>0</v>
      </c>
      <c r="BK120" s="178"/>
      <c r="BM120" s="168"/>
      <c r="BN120" s="467">
        <f>SUM(BN81:BN119)</f>
        <v>0</v>
      </c>
      <c r="BO120" s="468">
        <f>SUM(BO81:BO119)</f>
        <v>0</v>
      </c>
      <c r="BP120" s="468">
        <f>SUM(BP81:BP119)</f>
        <v>0</v>
      </c>
      <c r="BQ120" s="468">
        <f>SUM(BQ81:BQ119)</f>
        <v>0</v>
      </c>
      <c r="BR120" s="468">
        <f>SUM(BR81:BR119)</f>
        <v>0</v>
      </c>
      <c r="BS120" s="248"/>
      <c r="BV120" s="180"/>
      <c r="BW120" s="180"/>
      <c r="BX120" s="180"/>
      <c r="BY120" s="180"/>
      <c r="BZ120" s="180"/>
    </row>
    <row r="121" spans="1:78" s="154" customFormat="1" ht="14.4" x14ac:dyDescent="0.3">
      <c r="A121" s="204"/>
      <c r="B121" s="394"/>
      <c r="C121" s="394"/>
      <c r="D121" s="394"/>
      <c r="E121" s="381"/>
      <c r="F121" s="381"/>
      <c r="G121" s="381"/>
      <c r="H121" s="381"/>
      <c r="I121" s="381"/>
      <c r="J121" s="381"/>
      <c r="K121" s="381"/>
      <c r="L121" s="381"/>
      <c r="M121" s="381"/>
      <c r="N121" s="381"/>
      <c r="O121" s="381"/>
      <c r="P121" s="381"/>
      <c r="Q121" s="381"/>
      <c r="R121" s="381"/>
      <c r="S121" s="381"/>
      <c r="T121" s="381"/>
      <c r="U121" s="381"/>
      <c r="V121" s="381"/>
      <c r="W121" s="381"/>
      <c r="X121" s="381"/>
      <c r="Y121" s="381"/>
      <c r="Z121" s="381"/>
      <c r="AA121" s="381"/>
      <c r="AB121" s="381"/>
      <c r="AC121" s="381"/>
      <c r="AD121" s="381"/>
      <c r="AE121" s="381"/>
      <c r="AF121" s="381"/>
      <c r="AG121" s="381"/>
      <c r="AH121" s="381"/>
      <c r="AI121" s="381"/>
      <c r="AJ121" s="381"/>
      <c r="AK121" s="381"/>
      <c r="AL121" s="381"/>
      <c r="AM121" s="381"/>
      <c r="AN121" s="381"/>
      <c r="AO121" s="381"/>
      <c r="AP121" s="381"/>
      <c r="AQ121" s="381"/>
      <c r="AR121" s="381"/>
      <c r="AS121" s="381"/>
      <c r="AT121" s="381"/>
      <c r="AU121" s="381"/>
      <c r="AV121" s="381"/>
      <c r="AW121" s="381"/>
      <c r="AX121" s="381"/>
      <c r="AY121" s="381"/>
      <c r="AZ121" s="381"/>
      <c r="BA121" s="381"/>
      <c r="BB121" s="381"/>
      <c r="BC121" s="381"/>
      <c r="BD121" s="381"/>
      <c r="BE121" s="381"/>
      <c r="BF121" s="381"/>
      <c r="BG121" s="381"/>
      <c r="BH121" s="529"/>
      <c r="BI121" s="181"/>
      <c r="BJ121" s="181"/>
      <c r="BK121" s="209"/>
      <c r="BL121" s="181"/>
      <c r="BM121" s="168"/>
      <c r="BN121" s="293" t="s">
        <v>161</v>
      </c>
      <c r="BP121" s="278"/>
      <c r="BQ121" s="278"/>
      <c r="BR121" s="291"/>
      <c r="BS121" s="248"/>
      <c r="BV121" s="180"/>
      <c r="BW121" s="180"/>
      <c r="BX121" s="180"/>
      <c r="BY121" s="180"/>
      <c r="BZ121" s="180"/>
    </row>
    <row r="122" spans="1:78" s="194" customFormat="1" ht="21" customHeight="1" x14ac:dyDescent="0.3">
      <c r="B122" s="356" t="s">
        <v>179</v>
      </c>
      <c r="C122" s="357"/>
      <c r="D122" s="357"/>
      <c r="E122" s="358"/>
      <c r="F122" s="379"/>
      <c r="G122" s="379"/>
      <c r="H122" s="379"/>
      <c r="I122" s="379"/>
      <c r="J122" s="379"/>
      <c r="K122" s="379"/>
      <c r="L122" s="379"/>
      <c r="M122" s="379"/>
      <c r="N122" s="379"/>
      <c r="O122" s="379"/>
      <c r="P122" s="379"/>
      <c r="Q122" s="379"/>
      <c r="R122" s="379"/>
      <c r="S122" s="379"/>
      <c r="T122" s="379"/>
      <c r="U122" s="379"/>
      <c r="V122" s="379"/>
      <c r="W122" s="379"/>
      <c r="X122" s="379"/>
      <c r="Y122" s="379"/>
      <c r="Z122" s="379"/>
      <c r="AA122" s="379"/>
      <c r="AB122" s="379"/>
      <c r="AC122" s="379"/>
      <c r="AD122" s="379"/>
      <c r="AE122" s="379"/>
      <c r="AF122" s="379"/>
      <c r="AG122" s="379"/>
      <c r="AH122" s="379"/>
      <c r="AI122" s="379"/>
      <c r="AJ122" s="379"/>
      <c r="AK122" s="379"/>
      <c r="AL122" s="379"/>
      <c r="AM122" s="379"/>
      <c r="AN122" s="379"/>
      <c r="AO122" s="379"/>
      <c r="AP122" s="379"/>
      <c r="AQ122" s="379"/>
      <c r="AR122" s="379"/>
      <c r="AS122" s="379"/>
      <c r="AT122" s="379"/>
      <c r="AU122" s="379"/>
      <c r="AV122" s="379"/>
      <c r="AW122" s="379"/>
      <c r="AX122" s="379"/>
      <c r="AY122" s="379"/>
      <c r="AZ122" s="379"/>
      <c r="BA122" s="379"/>
      <c r="BB122" s="379"/>
      <c r="BC122" s="379"/>
      <c r="BD122" s="379"/>
      <c r="BE122" s="380"/>
      <c r="BF122" s="380"/>
      <c r="BG122" s="381"/>
      <c r="BH122" s="529"/>
      <c r="BI122" s="274"/>
      <c r="BK122" s="195"/>
      <c r="BM122" s="294"/>
      <c r="BN122" s="196"/>
      <c r="BO122" s="165"/>
      <c r="BP122" s="197"/>
      <c r="BQ122" s="197"/>
      <c r="BR122" s="198"/>
      <c r="BS122" s="276"/>
      <c r="BU122" s="165"/>
      <c r="BV122" s="163"/>
      <c r="BW122" s="163"/>
      <c r="BX122" s="163"/>
      <c r="BY122" s="163"/>
      <c r="BZ122" s="163"/>
    </row>
    <row r="123" spans="1:78" s="154" customFormat="1" ht="14.4" x14ac:dyDescent="0.3">
      <c r="A123" s="204"/>
      <c r="B123" s="166" t="s">
        <v>180</v>
      </c>
      <c r="C123" s="167"/>
      <c r="D123" s="167"/>
      <c r="E123" s="168"/>
      <c r="BG123" s="181"/>
      <c r="BH123" s="535"/>
      <c r="BK123" s="178"/>
      <c r="BM123" s="294"/>
      <c r="BN123" s="181"/>
      <c r="BO123" s="181"/>
      <c r="BP123" s="278"/>
      <c r="BQ123" s="278"/>
      <c r="BR123" s="291"/>
      <c r="BS123" s="248"/>
      <c r="BV123" s="180"/>
      <c r="BW123" s="180"/>
      <c r="BX123" s="180"/>
      <c r="BY123" s="180"/>
      <c r="BZ123" s="180"/>
    </row>
    <row r="124" spans="1:78" s="179" customFormat="1" ht="66" hidden="1" customHeight="1" x14ac:dyDescent="0.3">
      <c r="A124" s="231"/>
      <c r="B124" s="280"/>
      <c r="E124" s="188"/>
      <c r="F124" s="265" t="str">
        <f t="shared" ref="F124:AK124" si="37">IF(F1&lt;&gt;"",F1,"")</f>
        <v/>
      </c>
      <c r="G124" s="265" t="str">
        <f t="shared" si="37"/>
        <v/>
      </c>
      <c r="H124" s="265" t="str">
        <f t="shared" si="37"/>
        <v/>
      </c>
      <c r="I124" s="265" t="str">
        <f t="shared" si="37"/>
        <v/>
      </c>
      <c r="J124" s="265" t="str">
        <f t="shared" si="37"/>
        <v/>
      </c>
      <c r="K124" s="265" t="str">
        <f t="shared" si="37"/>
        <v/>
      </c>
      <c r="L124" s="265" t="str">
        <f t="shared" si="37"/>
        <v/>
      </c>
      <c r="M124" s="265" t="str">
        <f t="shared" si="37"/>
        <v/>
      </c>
      <c r="N124" s="265" t="str">
        <f t="shared" si="37"/>
        <v/>
      </c>
      <c r="O124" s="265" t="str">
        <f t="shared" si="37"/>
        <v/>
      </c>
      <c r="P124" s="265" t="str">
        <f t="shared" si="37"/>
        <v/>
      </c>
      <c r="Q124" s="265" t="str">
        <f t="shared" si="37"/>
        <v/>
      </c>
      <c r="R124" s="265" t="str">
        <f t="shared" si="37"/>
        <v/>
      </c>
      <c r="S124" s="265" t="str">
        <f t="shared" si="37"/>
        <v/>
      </c>
      <c r="T124" s="265" t="str">
        <f t="shared" si="37"/>
        <v/>
      </c>
      <c r="U124" s="265" t="str">
        <f t="shared" si="37"/>
        <v/>
      </c>
      <c r="V124" s="265" t="str">
        <f t="shared" si="37"/>
        <v/>
      </c>
      <c r="W124" s="265" t="str">
        <f t="shared" si="37"/>
        <v/>
      </c>
      <c r="X124" s="265" t="str">
        <f t="shared" si="37"/>
        <v/>
      </c>
      <c r="Y124" s="265" t="str">
        <f t="shared" si="37"/>
        <v/>
      </c>
      <c r="Z124" s="265" t="str">
        <f t="shared" si="37"/>
        <v/>
      </c>
      <c r="AA124" s="265" t="str">
        <f t="shared" si="37"/>
        <v/>
      </c>
      <c r="AB124" s="265" t="str">
        <f t="shared" si="37"/>
        <v/>
      </c>
      <c r="AC124" s="265" t="str">
        <f t="shared" si="37"/>
        <v/>
      </c>
      <c r="AD124" s="265" t="str">
        <f t="shared" si="37"/>
        <v/>
      </c>
      <c r="AE124" s="265" t="str">
        <f t="shared" si="37"/>
        <v/>
      </c>
      <c r="AF124" s="265" t="str">
        <f t="shared" si="37"/>
        <v/>
      </c>
      <c r="AG124" s="265" t="str">
        <f t="shared" si="37"/>
        <v/>
      </c>
      <c r="AH124" s="265" t="str">
        <f t="shared" si="37"/>
        <v/>
      </c>
      <c r="AI124" s="265" t="str">
        <f t="shared" si="37"/>
        <v/>
      </c>
      <c r="AJ124" s="265" t="str">
        <f t="shared" si="37"/>
        <v/>
      </c>
      <c r="AK124" s="265" t="str">
        <f t="shared" si="37"/>
        <v/>
      </c>
      <c r="AL124" s="265" t="str">
        <f t="shared" ref="AL124:BD124" si="38">IF(AL1&lt;&gt;"",AL1,"")</f>
        <v/>
      </c>
      <c r="AM124" s="265" t="str">
        <f t="shared" si="38"/>
        <v/>
      </c>
      <c r="AN124" s="265" t="str">
        <f t="shared" si="38"/>
        <v/>
      </c>
      <c r="AO124" s="265" t="str">
        <f t="shared" si="38"/>
        <v/>
      </c>
      <c r="AP124" s="265" t="str">
        <f t="shared" si="38"/>
        <v/>
      </c>
      <c r="AQ124" s="265" t="str">
        <f t="shared" si="38"/>
        <v/>
      </c>
      <c r="AR124" s="265" t="str">
        <f t="shared" si="38"/>
        <v/>
      </c>
      <c r="AS124" s="265" t="str">
        <f t="shared" si="38"/>
        <v/>
      </c>
      <c r="AT124" s="265" t="str">
        <f t="shared" si="38"/>
        <v/>
      </c>
      <c r="AU124" s="265" t="str">
        <f t="shared" si="38"/>
        <v/>
      </c>
      <c r="AV124" s="265" t="str">
        <f t="shared" si="38"/>
        <v/>
      </c>
      <c r="AW124" s="265" t="str">
        <f t="shared" si="38"/>
        <v/>
      </c>
      <c r="AX124" s="265" t="str">
        <f t="shared" si="38"/>
        <v/>
      </c>
      <c r="AY124" s="265" t="str">
        <f t="shared" si="38"/>
        <v/>
      </c>
      <c r="AZ124" s="265" t="str">
        <f t="shared" si="38"/>
        <v/>
      </c>
      <c r="BA124" s="265" t="str">
        <f t="shared" si="38"/>
        <v/>
      </c>
      <c r="BB124" s="265" t="str">
        <f t="shared" si="38"/>
        <v/>
      </c>
      <c r="BC124" s="265" t="str">
        <f t="shared" si="38"/>
        <v/>
      </c>
      <c r="BD124" s="265" t="str">
        <f t="shared" si="38"/>
        <v/>
      </c>
      <c r="BG124" s="181"/>
      <c r="BH124" s="535"/>
      <c r="BK124" s="185"/>
      <c r="BM124" s="294"/>
      <c r="BN124" s="181"/>
      <c r="BO124" s="181"/>
      <c r="BP124" s="192"/>
      <c r="BQ124" s="192"/>
      <c r="BR124" s="193"/>
      <c r="BS124" s="153"/>
      <c r="BV124" s="148"/>
      <c r="BW124" s="148"/>
      <c r="BX124" s="148"/>
      <c r="BY124" s="148"/>
      <c r="BZ124" s="148"/>
    </row>
    <row r="125" spans="1:78" s="165" customFormat="1" ht="39.9" customHeight="1" x14ac:dyDescent="0.3">
      <c r="A125" s="281"/>
      <c r="B125" s="595" t="s">
        <v>181</v>
      </c>
      <c r="C125" s="596" t="s">
        <v>109</v>
      </c>
      <c r="D125" s="596" t="s">
        <v>178</v>
      </c>
      <c r="E125" s="597" t="s">
        <v>182</v>
      </c>
      <c r="F125" s="598" t="s">
        <v>183</v>
      </c>
      <c r="G125" s="599"/>
      <c r="H125" s="599"/>
      <c r="I125" s="599"/>
      <c r="J125" s="599"/>
      <c r="K125" s="599"/>
      <c r="L125" s="599"/>
      <c r="M125" s="599"/>
      <c r="N125" s="599"/>
      <c r="O125" s="599"/>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U125" s="200"/>
      <c r="AV125" s="200"/>
      <c r="AW125" s="200"/>
      <c r="AX125" s="200"/>
      <c r="AY125" s="200"/>
      <c r="AZ125" s="200"/>
      <c r="BA125" s="200"/>
      <c r="BB125" s="200"/>
      <c r="BC125" s="200"/>
      <c r="BD125" s="200"/>
      <c r="BE125" s="154"/>
      <c r="BF125" s="154"/>
      <c r="BG125" s="230" t="s">
        <v>184</v>
      </c>
      <c r="BH125" s="536" t="s">
        <v>185</v>
      </c>
      <c r="BK125" s="201"/>
      <c r="BM125" s="294"/>
      <c r="BN125" s="181"/>
      <c r="BO125" s="175" t="s">
        <v>186</v>
      </c>
      <c r="BP125" s="175" t="s">
        <v>113</v>
      </c>
      <c r="BQ125" s="175" t="s">
        <v>145</v>
      </c>
      <c r="BR125" s="202" t="s">
        <v>146</v>
      </c>
      <c r="BS125" s="206" t="s">
        <v>116</v>
      </c>
      <c r="BT125" s="601" t="s">
        <v>332</v>
      </c>
      <c r="BV125" s="203"/>
      <c r="BW125" s="203"/>
      <c r="BX125" s="203"/>
      <c r="BY125" s="203"/>
      <c r="BZ125" s="203"/>
    </row>
    <row r="126" spans="1:78" s="154" customFormat="1" ht="14.4" x14ac:dyDescent="0.3">
      <c r="A126" s="204"/>
      <c r="B126" s="282"/>
      <c r="C126" s="252"/>
      <c r="D126" s="283">
        <v>0</v>
      </c>
      <c r="E126" s="295">
        <v>0</v>
      </c>
      <c r="F126" s="253"/>
      <c r="G126" s="253"/>
      <c r="H126" s="253"/>
      <c r="I126" s="253"/>
      <c r="J126" s="253"/>
      <c r="K126" s="253"/>
      <c r="L126" s="253"/>
      <c r="M126" s="253"/>
      <c r="N126" s="253"/>
      <c r="O126" s="253"/>
      <c r="P126" s="253"/>
      <c r="Q126" s="253"/>
      <c r="R126" s="253"/>
      <c r="S126" s="253"/>
      <c r="T126" s="253"/>
      <c r="U126" s="253"/>
      <c r="V126" s="253"/>
      <c r="W126" s="253"/>
      <c r="X126" s="253"/>
      <c r="Y126" s="253"/>
      <c r="Z126" s="253"/>
      <c r="AA126" s="253"/>
      <c r="AB126" s="253"/>
      <c r="AC126" s="253"/>
      <c r="AD126" s="253"/>
      <c r="AE126" s="253"/>
      <c r="AF126" s="253"/>
      <c r="AG126" s="253"/>
      <c r="AH126" s="253"/>
      <c r="AI126" s="253"/>
      <c r="AJ126" s="253"/>
      <c r="AK126" s="253"/>
      <c r="AL126" s="253"/>
      <c r="AM126" s="253"/>
      <c r="AN126" s="253"/>
      <c r="AO126" s="253"/>
      <c r="AP126" s="253"/>
      <c r="AQ126" s="253"/>
      <c r="AR126" s="253"/>
      <c r="AS126" s="253"/>
      <c r="AT126" s="253"/>
      <c r="AU126" s="253"/>
      <c r="AV126" s="253"/>
      <c r="AW126" s="253"/>
      <c r="AX126" s="253"/>
      <c r="AY126" s="253"/>
      <c r="AZ126" s="253"/>
      <c r="BA126" s="253"/>
      <c r="BB126" s="253"/>
      <c r="BC126" s="253"/>
      <c r="BD126" s="253"/>
      <c r="BG126" s="373">
        <f t="shared" ref="BG126:BG161" si="39">SUM(F126:BD126)</f>
        <v>0</v>
      </c>
      <c r="BH126" s="531">
        <f>IF(BG126&gt;0,E126/BG126,0)</f>
        <v>0</v>
      </c>
      <c r="BI126" s="284"/>
      <c r="BJ126" s="204">
        <v>350</v>
      </c>
      <c r="BK126" s="205"/>
      <c r="BL126" s="204"/>
      <c r="BM126" s="294"/>
      <c r="BN126" s="181"/>
      <c r="BO126" s="296">
        <f>E126</f>
        <v>0</v>
      </c>
      <c r="BP126" s="259">
        <v>0</v>
      </c>
      <c r="BQ126" s="259">
        <v>0</v>
      </c>
      <c r="BR126" s="297">
        <f>E126-BO126-BP126-BQ126</f>
        <v>0</v>
      </c>
      <c r="BS126" s="206"/>
      <c r="BT126" s="601"/>
      <c r="BV126" s="180"/>
      <c r="BW126" s="180"/>
      <c r="BX126" s="180"/>
      <c r="BY126" s="180"/>
      <c r="BZ126" s="180"/>
    </row>
    <row r="127" spans="1:78" s="278" customFormat="1" ht="14.4" x14ac:dyDescent="0.3">
      <c r="A127" s="288"/>
      <c r="B127" s="282"/>
      <c r="C127" s="252"/>
      <c r="D127" s="283">
        <v>0</v>
      </c>
      <c r="E127" s="295">
        <v>0</v>
      </c>
      <c r="F127" s="253"/>
      <c r="G127" s="253"/>
      <c r="H127" s="253"/>
      <c r="I127" s="253"/>
      <c r="J127" s="253"/>
      <c r="K127" s="253"/>
      <c r="L127" s="253"/>
      <c r="M127" s="253"/>
      <c r="N127" s="253"/>
      <c r="O127" s="253"/>
      <c r="P127" s="253"/>
      <c r="Q127" s="253"/>
      <c r="R127" s="253"/>
      <c r="S127" s="253"/>
      <c r="T127" s="253"/>
      <c r="U127" s="253"/>
      <c r="V127" s="253"/>
      <c r="W127" s="253"/>
      <c r="X127" s="253"/>
      <c r="Y127" s="253"/>
      <c r="Z127" s="253"/>
      <c r="AA127" s="253"/>
      <c r="AB127" s="253"/>
      <c r="AC127" s="253"/>
      <c r="AD127" s="253"/>
      <c r="AE127" s="253"/>
      <c r="AF127" s="253"/>
      <c r="AG127" s="253"/>
      <c r="AH127" s="253"/>
      <c r="AI127" s="253"/>
      <c r="AJ127" s="253"/>
      <c r="AK127" s="253"/>
      <c r="AL127" s="253"/>
      <c r="AM127" s="253"/>
      <c r="AN127" s="253"/>
      <c r="AO127" s="253"/>
      <c r="AP127" s="253"/>
      <c r="AQ127" s="253"/>
      <c r="AR127" s="253"/>
      <c r="AS127" s="253"/>
      <c r="AT127" s="253"/>
      <c r="AU127" s="253"/>
      <c r="AV127" s="253"/>
      <c r="AW127" s="253"/>
      <c r="AX127" s="253"/>
      <c r="AY127" s="253"/>
      <c r="AZ127" s="253"/>
      <c r="BA127" s="253"/>
      <c r="BB127" s="253"/>
      <c r="BC127" s="253"/>
      <c r="BD127" s="253"/>
      <c r="BG127" s="373">
        <f t="shared" si="39"/>
        <v>0</v>
      </c>
      <c r="BH127" s="531">
        <f t="shared" ref="BH127:BH161" si="40">IF(BG127&gt;0,E127/BG127,0)</f>
        <v>0</v>
      </c>
      <c r="BI127" s="284"/>
      <c r="BJ127" s="204">
        <v>351</v>
      </c>
      <c r="BK127" s="205"/>
      <c r="BL127" s="204"/>
      <c r="BM127" s="294"/>
      <c r="BN127" s="181"/>
      <c r="BO127" s="296">
        <f t="shared" ref="BO127:BO135" si="41">E127</f>
        <v>0</v>
      </c>
      <c r="BP127" s="259">
        <v>0</v>
      </c>
      <c r="BQ127" s="259">
        <v>0</v>
      </c>
      <c r="BR127" s="297">
        <f t="shared" ref="BR127:BR135" si="42">E127-BO127-BP127-BQ127</f>
        <v>0</v>
      </c>
      <c r="BS127" s="206"/>
      <c r="BT127" s="601"/>
      <c r="BV127" s="290"/>
      <c r="BW127" s="290"/>
      <c r="BX127" s="290"/>
      <c r="BY127" s="290"/>
      <c r="BZ127" s="290"/>
    </row>
    <row r="128" spans="1:78" s="154" customFormat="1" ht="14.4" x14ac:dyDescent="0.3">
      <c r="A128" s="204"/>
      <c r="B128" s="282"/>
      <c r="C128" s="252"/>
      <c r="D128" s="283">
        <v>0</v>
      </c>
      <c r="E128" s="295">
        <v>0</v>
      </c>
      <c r="F128" s="253"/>
      <c r="G128" s="253"/>
      <c r="H128" s="253"/>
      <c r="I128" s="253"/>
      <c r="J128" s="253"/>
      <c r="K128" s="253"/>
      <c r="L128" s="253"/>
      <c r="M128" s="253"/>
      <c r="N128" s="253"/>
      <c r="O128" s="253"/>
      <c r="P128" s="253"/>
      <c r="Q128" s="253"/>
      <c r="R128" s="253"/>
      <c r="S128" s="253"/>
      <c r="T128" s="253"/>
      <c r="U128" s="253"/>
      <c r="V128" s="253"/>
      <c r="W128" s="253"/>
      <c r="X128" s="253"/>
      <c r="Y128" s="253"/>
      <c r="Z128" s="253"/>
      <c r="AA128" s="253"/>
      <c r="AB128" s="253"/>
      <c r="AC128" s="253"/>
      <c r="AD128" s="253"/>
      <c r="AE128" s="253"/>
      <c r="AF128" s="253"/>
      <c r="AG128" s="253"/>
      <c r="AH128" s="253"/>
      <c r="AI128" s="253"/>
      <c r="AJ128" s="253"/>
      <c r="AK128" s="253"/>
      <c r="AL128" s="253"/>
      <c r="AM128" s="253"/>
      <c r="AN128" s="253"/>
      <c r="AO128" s="253"/>
      <c r="AP128" s="253"/>
      <c r="AQ128" s="253"/>
      <c r="AR128" s="253"/>
      <c r="AS128" s="253"/>
      <c r="AT128" s="253"/>
      <c r="AU128" s="253"/>
      <c r="AV128" s="253"/>
      <c r="AW128" s="253"/>
      <c r="AX128" s="253"/>
      <c r="AY128" s="253"/>
      <c r="AZ128" s="253"/>
      <c r="BA128" s="253"/>
      <c r="BB128" s="253"/>
      <c r="BC128" s="253"/>
      <c r="BD128" s="253"/>
      <c r="BG128" s="373">
        <f t="shared" si="39"/>
        <v>0</v>
      </c>
      <c r="BH128" s="531">
        <f t="shared" si="40"/>
        <v>0</v>
      </c>
      <c r="BI128" s="204">
        <v>900</v>
      </c>
      <c r="BJ128" s="204">
        <v>350</v>
      </c>
      <c r="BK128" s="205"/>
      <c r="BL128" s="204"/>
      <c r="BM128" s="294"/>
      <c r="BN128" s="181"/>
      <c r="BO128" s="296">
        <f t="shared" si="41"/>
        <v>0</v>
      </c>
      <c r="BP128" s="259">
        <v>0</v>
      </c>
      <c r="BQ128" s="259">
        <v>0</v>
      </c>
      <c r="BR128" s="297">
        <f t="shared" si="42"/>
        <v>0</v>
      </c>
      <c r="BS128" s="206"/>
      <c r="BT128" s="601"/>
      <c r="BV128" s="180"/>
      <c r="BW128" s="180"/>
      <c r="BX128" s="180"/>
      <c r="BY128" s="180"/>
      <c r="BZ128" s="180"/>
    </row>
    <row r="129" spans="1:78" s="154" customFormat="1" ht="14.4" x14ac:dyDescent="0.3">
      <c r="A129" s="204"/>
      <c r="B129" s="282"/>
      <c r="C129" s="252"/>
      <c r="D129" s="283">
        <v>0</v>
      </c>
      <c r="E129" s="295">
        <v>0</v>
      </c>
      <c r="F129" s="253"/>
      <c r="G129" s="253"/>
      <c r="H129" s="253"/>
      <c r="I129" s="253"/>
      <c r="J129" s="253"/>
      <c r="K129" s="253"/>
      <c r="L129" s="253"/>
      <c r="M129" s="253"/>
      <c r="N129" s="253"/>
      <c r="O129" s="253"/>
      <c r="P129" s="253"/>
      <c r="Q129" s="253"/>
      <c r="R129" s="253"/>
      <c r="S129" s="253"/>
      <c r="T129" s="253"/>
      <c r="U129" s="253"/>
      <c r="V129" s="253"/>
      <c r="W129" s="253"/>
      <c r="X129" s="253"/>
      <c r="Y129" s="253"/>
      <c r="Z129" s="253"/>
      <c r="AA129" s="253"/>
      <c r="AB129" s="253"/>
      <c r="AC129" s="253"/>
      <c r="AD129" s="253"/>
      <c r="AE129" s="253"/>
      <c r="AF129" s="253"/>
      <c r="AG129" s="253"/>
      <c r="AH129" s="253"/>
      <c r="AI129" s="253"/>
      <c r="AJ129" s="253"/>
      <c r="AK129" s="253"/>
      <c r="AL129" s="253"/>
      <c r="AM129" s="253"/>
      <c r="AN129" s="253"/>
      <c r="AO129" s="253"/>
      <c r="AP129" s="253"/>
      <c r="AQ129" s="253"/>
      <c r="AR129" s="253"/>
      <c r="AS129" s="253"/>
      <c r="AT129" s="253"/>
      <c r="AU129" s="253"/>
      <c r="AV129" s="253"/>
      <c r="AW129" s="253"/>
      <c r="AX129" s="253"/>
      <c r="AY129" s="253"/>
      <c r="AZ129" s="253"/>
      <c r="BA129" s="253"/>
      <c r="BB129" s="253"/>
      <c r="BC129" s="253"/>
      <c r="BD129" s="253"/>
      <c r="BG129" s="373">
        <f t="shared" si="39"/>
        <v>0</v>
      </c>
      <c r="BH129" s="531">
        <f t="shared" si="40"/>
        <v>0</v>
      </c>
      <c r="BI129" s="204">
        <v>900</v>
      </c>
      <c r="BJ129" s="204">
        <v>350</v>
      </c>
      <c r="BK129" s="205"/>
      <c r="BL129" s="204"/>
      <c r="BM129" s="294"/>
      <c r="BN129" s="181"/>
      <c r="BO129" s="296">
        <f t="shared" si="41"/>
        <v>0</v>
      </c>
      <c r="BP129" s="259">
        <v>0</v>
      </c>
      <c r="BQ129" s="259">
        <v>0</v>
      </c>
      <c r="BR129" s="297">
        <f t="shared" si="42"/>
        <v>0</v>
      </c>
      <c r="BS129" s="206"/>
      <c r="BT129" s="601"/>
      <c r="BV129" s="180"/>
      <c r="BW129" s="180"/>
      <c r="BX129" s="180"/>
      <c r="BY129" s="180"/>
      <c r="BZ129" s="180"/>
    </row>
    <row r="130" spans="1:78" s="154" customFormat="1" ht="14.4" x14ac:dyDescent="0.3">
      <c r="A130" s="204"/>
      <c r="B130" s="282"/>
      <c r="C130" s="252"/>
      <c r="D130" s="283">
        <v>0</v>
      </c>
      <c r="E130" s="295">
        <v>0</v>
      </c>
      <c r="F130" s="253"/>
      <c r="G130" s="253"/>
      <c r="H130" s="253"/>
      <c r="I130" s="253"/>
      <c r="J130" s="253"/>
      <c r="K130" s="253"/>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253"/>
      <c r="AI130" s="253"/>
      <c r="AJ130" s="253"/>
      <c r="AK130" s="253"/>
      <c r="AL130" s="253"/>
      <c r="AM130" s="253"/>
      <c r="AN130" s="253"/>
      <c r="AO130" s="253"/>
      <c r="AP130" s="253"/>
      <c r="AQ130" s="253"/>
      <c r="AR130" s="253"/>
      <c r="AS130" s="253"/>
      <c r="AT130" s="253"/>
      <c r="AU130" s="253"/>
      <c r="AV130" s="253"/>
      <c r="AW130" s="253"/>
      <c r="AX130" s="253"/>
      <c r="AY130" s="253"/>
      <c r="AZ130" s="253"/>
      <c r="BA130" s="253"/>
      <c r="BB130" s="253"/>
      <c r="BC130" s="253"/>
      <c r="BD130" s="253"/>
      <c r="BG130" s="373">
        <f t="shared" si="39"/>
        <v>0</v>
      </c>
      <c r="BH130" s="531">
        <f t="shared" si="40"/>
        <v>0</v>
      </c>
      <c r="BI130" s="204">
        <v>900</v>
      </c>
      <c r="BJ130" s="204">
        <v>350</v>
      </c>
      <c r="BK130" s="205"/>
      <c r="BL130" s="204"/>
      <c r="BM130" s="294"/>
      <c r="BN130" s="181"/>
      <c r="BO130" s="296">
        <f t="shared" si="41"/>
        <v>0</v>
      </c>
      <c r="BP130" s="259">
        <v>0</v>
      </c>
      <c r="BQ130" s="259">
        <v>0</v>
      </c>
      <c r="BR130" s="297">
        <f t="shared" si="42"/>
        <v>0</v>
      </c>
      <c r="BS130" s="206"/>
      <c r="BT130" s="601"/>
      <c r="BV130" s="180"/>
      <c r="BW130" s="180"/>
      <c r="BX130" s="180"/>
      <c r="BY130" s="180"/>
      <c r="BZ130" s="180"/>
    </row>
    <row r="131" spans="1:78" s="154" customFormat="1" ht="14.4" x14ac:dyDescent="0.3">
      <c r="A131" s="204"/>
      <c r="B131" s="282"/>
      <c r="C131" s="252"/>
      <c r="D131" s="283">
        <v>0</v>
      </c>
      <c r="E131" s="295">
        <v>0</v>
      </c>
      <c r="F131" s="253"/>
      <c r="G131" s="253"/>
      <c r="H131" s="253"/>
      <c r="I131" s="253"/>
      <c r="J131" s="253"/>
      <c r="K131" s="253"/>
      <c r="L131" s="253"/>
      <c r="M131" s="253"/>
      <c r="N131" s="253"/>
      <c r="O131" s="253"/>
      <c r="P131" s="253"/>
      <c r="Q131" s="253"/>
      <c r="R131" s="253"/>
      <c r="S131" s="253"/>
      <c r="T131" s="253"/>
      <c r="U131" s="253"/>
      <c r="V131" s="253"/>
      <c r="W131" s="253"/>
      <c r="X131" s="253"/>
      <c r="Y131" s="253"/>
      <c r="Z131" s="253"/>
      <c r="AA131" s="253"/>
      <c r="AB131" s="253"/>
      <c r="AC131" s="253"/>
      <c r="AD131" s="253"/>
      <c r="AE131" s="253"/>
      <c r="AF131" s="253"/>
      <c r="AG131" s="253"/>
      <c r="AH131" s="253"/>
      <c r="AI131" s="253"/>
      <c r="AJ131" s="253"/>
      <c r="AK131" s="253"/>
      <c r="AL131" s="253"/>
      <c r="AM131" s="253"/>
      <c r="AN131" s="253"/>
      <c r="AO131" s="253"/>
      <c r="AP131" s="253"/>
      <c r="AQ131" s="253"/>
      <c r="AR131" s="253"/>
      <c r="AS131" s="253"/>
      <c r="AT131" s="253"/>
      <c r="AU131" s="253"/>
      <c r="AV131" s="253"/>
      <c r="AW131" s="253"/>
      <c r="AX131" s="253"/>
      <c r="AY131" s="253"/>
      <c r="AZ131" s="253"/>
      <c r="BA131" s="253"/>
      <c r="BB131" s="253"/>
      <c r="BC131" s="253"/>
      <c r="BD131" s="253"/>
      <c r="BG131" s="373">
        <f t="shared" si="39"/>
        <v>0</v>
      </c>
      <c r="BH131" s="531">
        <f t="shared" si="40"/>
        <v>0</v>
      </c>
      <c r="BI131" s="204">
        <v>900</v>
      </c>
      <c r="BJ131" s="204">
        <v>350</v>
      </c>
      <c r="BK131" s="205"/>
      <c r="BL131" s="204"/>
      <c r="BM131" s="294"/>
      <c r="BN131" s="181"/>
      <c r="BO131" s="296">
        <f t="shared" si="41"/>
        <v>0</v>
      </c>
      <c r="BP131" s="259">
        <v>0</v>
      </c>
      <c r="BQ131" s="259">
        <v>0</v>
      </c>
      <c r="BR131" s="297">
        <f t="shared" si="42"/>
        <v>0</v>
      </c>
      <c r="BS131" s="206"/>
      <c r="BT131" s="601"/>
      <c r="BV131" s="180"/>
      <c r="BW131" s="180"/>
      <c r="BX131" s="180"/>
      <c r="BY131" s="180"/>
      <c r="BZ131" s="180"/>
    </row>
    <row r="132" spans="1:78" s="154" customFormat="1" ht="14.4" x14ac:dyDescent="0.3">
      <c r="A132" s="204"/>
      <c r="B132" s="282"/>
      <c r="C132" s="252"/>
      <c r="D132" s="283">
        <v>0</v>
      </c>
      <c r="E132" s="295">
        <v>0</v>
      </c>
      <c r="F132" s="253"/>
      <c r="G132" s="253"/>
      <c r="H132" s="253"/>
      <c r="I132" s="253"/>
      <c r="J132" s="253"/>
      <c r="K132" s="253"/>
      <c r="L132" s="253"/>
      <c r="M132" s="253"/>
      <c r="N132" s="253"/>
      <c r="O132" s="253"/>
      <c r="P132" s="253"/>
      <c r="Q132" s="253"/>
      <c r="R132" s="253"/>
      <c r="S132" s="253"/>
      <c r="T132" s="253"/>
      <c r="U132" s="253"/>
      <c r="V132" s="253"/>
      <c r="W132" s="253"/>
      <c r="X132" s="253"/>
      <c r="Y132" s="253"/>
      <c r="Z132" s="253"/>
      <c r="AA132" s="253"/>
      <c r="AB132" s="253"/>
      <c r="AC132" s="253"/>
      <c r="AD132" s="253"/>
      <c r="AE132" s="253"/>
      <c r="AF132" s="253"/>
      <c r="AG132" s="253"/>
      <c r="AH132" s="253"/>
      <c r="AI132" s="253"/>
      <c r="AJ132" s="253"/>
      <c r="AK132" s="253"/>
      <c r="AL132" s="253"/>
      <c r="AM132" s="253"/>
      <c r="AN132" s="253"/>
      <c r="AO132" s="253"/>
      <c r="AP132" s="253"/>
      <c r="AQ132" s="253"/>
      <c r="AR132" s="253"/>
      <c r="AS132" s="253"/>
      <c r="AT132" s="253"/>
      <c r="AU132" s="253"/>
      <c r="AV132" s="253"/>
      <c r="AW132" s="253"/>
      <c r="AX132" s="253"/>
      <c r="AY132" s="253"/>
      <c r="AZ132" s="253"/>
      <c r="BA132" s="253"/>
      <c r="BB132" s="253"/>
      <c r="BC132" s="253"/>
      <c r="BD132" s="253"/>
      <c r="BG132" s="373">
        <f t="shared" si="39"/>
        <v>0</v>
      </c>
      <c r="BH132" s="531">
        <f t="shared" si="40"/>
        <v>0</v>
      </c>
      <c r="BI132" s="204">
        <v>900</v>
      </c>
      <c r="BJ132" s="204">
        <v>350</v>
      </c>
      <c r="BK132" s="205"/>
      <c r="BL132" s="204"/>
      <c r="BM132" s="294"/>
      <c r="BN132" s="181"/>
      <c r="BO132" s="296">
        <f t="shared" si="41"/>
        <v>0</v>
      </c>
      <c r="BP132" s="259">
        <v>0</v>
      </c>
      <c r="BQ132" s="259">
        <v>0</v>
      </c>
      <c r="BR132" s="297">
        <f t="shared" si="42"/>
        <v>0</v>
      </c>
      <c r="BS132" s="206"/>
      <c r="BT132" s="601"/>
      <c r="BV132" s="180"/>
      <c r="BW132" s="180"/>
      <c r="BX132" s="180"/>
      <c r="BY132" s="180"/>
      <c r="BZ132" s="180"/>
    </row>
    <row r="133" spans="1:78" s="154" customFormat="1" ht="14.4" x14ac:dyDescent="0.3">
      <c r="A133" s="204"/>
      <c r="B133" s="282"/>
      <c r="C133" s="252"/>
      <c r="D133" s="283">
        <v>0</v>
      </c>
      <c r="E133" s="295">
        <v>0</v>
      </c>
      <c r="F133" s="253"/>
      <c r="G133" s="253"/>
      <c r="H133" s="253"/>
      <c r="I133" s="253"/>
      <c r="J133" s="253"/>
      <c r="K133" s="253"/>
      <c r="L133" s="253"/>
      <c r="M133" s="253"/>
      <c r="N133" s="253"/>
      <c r="O133" s="253"/>
      <c r="P133" s="253"/>
      <c r="Q133" s="253"/>
      <c r="R133" s="253"/>
      <c r="S133" s="253"/>
      <c r="T133" s="253"/>
      <c r="U133" s="253"/>
      <c r="V133" s="253"/>
      <c r="W133" s="253"/>
      <c r="X133" s="253"/>
      <c r="Y133" s="253"/>
      <c r="Z133" s="253"/>
      <c r="AA133" s="253"/>
      <c r="AB133" s="253"/>
      <c r="AC133" s="253"/>
      <c r="AD133" s="253"/>
      <c r="AE133" s="253"/>
      <c r="AF133" s="253"/>
      <c r="AG133" s="253"/>
      <c r="AH133" s="253"/>
      <c r="AI133" s="253"/>
      <c r="AJ133" s="253"/>
      <c r="AK133" s="253"/>
      <c r="AL133" s="253"/>
      <c r="AM133" s="253"/>
      <c r="AN133" s="253"/>
      <c r="AO133" s="253"/>
      <c r="AP133" s="253"/>
      <c r="AQ133" s="253"/>
      <c r="AR133" s="253"/>
      <c r="AS133" s="253"/>
      <c r="AT133" s="253"/>
      <c r="AU133" s="253"/>
      <c r="AV133" s="253"/>
      <c r="AW133" s="253"/>
      <c r="AX133" s="253"/>
      <c r="AY133" s="253"/>
      <c r="AZ133" s="253"/>
      <c r="BA133" s="253"/>
      <c r="BB133" s="253"/>
      <c r="BC133" s="253"/>
      <c r="BD133" s="253"/>
      <c r="BG133" s="373">
        <f t="shared" si="39"/>
        <v>0</v>
      </c>
      <c r="BH133" s="531">
        <f t="shared" si="40"/>
        <v>0</v>
      </c>
      <c r="BI133" s="204">
        <v>900</v>
      </c>
      <c r="BJ133" s="204">
        <v>350</v>
      </c>
      <c r="BK133" s="205"/>
      <c r="BL133" s="204"/>
      <c r="BM133" s="294"/>
      <c r="BN133" s="181"/>
      <c r="BO133" s="296">
        <f t="shared" si="41"/>
        <v>0</v>
      </c>
      <c r="BP133" s="259">
        <v>0</v>
      </c>
      <c r="BQ133" s="259">
        <v>0</v>
      </c>
      <c r="BR133" s="297">
        <f t="shared" si="42"/>
        <v>0</v>
      </c>
      <c r="BS133" s="206"/>
      <c r="BT133" s="601"/>
      <c r="BV133" s="180"/>
      <c r="BW133" s="180"/>
      <c r="BX133" s="180"/>
      <c r="BY133" s="180"/>
      <c r="BZ133" s="180"/>
    </row>
    <row r="134" spans="1:78" s="154" customFormat="1" ht="14.4" x14ac:dyDescent="0.3">
      <c r="A134" s="204"/>
      <c r="B134" s="282"/>
      <c r="C134" s="252"/>
      <c r="D134" s="283">
        <v>0</v>
      </c>
      <c r="E134" s="295">
        <v>0</v>
      </c>
      <c r="F134" s="253"/>
      <c r="G134" s="253"/>
      <c r="H134" s="253"/>
      <c r="I134" s="253"/>
      <c r="J134" s="253"/>
      <c r="K134" s="253"/>
      <c r="L134" s="253"/>
      <c r="M134" s="253"/>
      <c r="N134" s="253"/>
      <c r="O134" s="253"/>
      <c r="P134" s="253"/>
      <c r="Q134" s="253"/>
      <c r="R134" s="253"/>
      <c r="S134" s="253"/>
      <c r="T134" s="253"/>
      <c r="U134" s="253"/>
      <c r="V134" s="253"/>
      <c r="W134" s="253"/>
      <c r="X134" s="253"/>
      <c r="Y134" s="253"/>
      <c r="Z134" s="253"/>
      <c r="AA134" s="253"/>
      <c r="AB134" s="253"/>
      <c r="AC134" s="253"/>
      <c r="AD134" s="253"/>
      <c r="AE134" s="253"/>
      <c r="AF134" s="253"/>
      <c r="AG134" s="253"/>
      <c r="AH134" s="253"/>
      <c r="AI134" s="253"/>
      <c r="AJ134" s="253"/>
      <c r="AK134" s="253"/>
      <c r="AL134" s="253"/>
      <c r="AM134" s="253"/>
      <c r="AN134" s="253"/>
      <c r="AO134" s="253"/>
      <c r="AP134" s="253"/>
      <c r="AQ134" s="253"/>
      <c r="AR134" s="253"/>
      <c r="AS134" s="253"/>
      <c r="AT134" s="253"/>
      <c r="AU134" s="253"/>
      <c r="AV134" s="253"/>
      <c r="AW134" s="253"/>
      <c r="AX134" s="253"/>
      <c r="AY134" s="253"/>
      <c r="AZ134" s="253"/>
      <c r="BA134" s="253"/>
      <c r="BB134" s="253"/>
      <c r="BC134" s="253"/>
      <c r="BD134" s="253"/>
      <c r="BG134" s="373">
        <f t="shared" si="39"/>
        <v>0</v>
      </c>
      <c r="BH134" s="531">
        <f t="shared" si="40"/>
        <v>0</v>
      </c>
      <c r="BI134" s="204">
        <v>900</v>
      </c>
      <c r="BJ134" s="204">
        <v>350</v>
      </c>
      <c r="BK134" s="205"/>
      <c r="BL134" s="204"/>
      <c r="BM134" s="294"/>
      <c r="BN134" s="181"/>
      <c r="BO134" s="296">
        <f t="shared" si="41"/>
        <v>0</v>
      </c>
      <c r="BP134" s="259">
        <v>0</v>
      </c>
      <c r="BQ134" s="259">
        <v>0</v>
      </c>
      <c r="BR134" s="297">
        <f t="shared" si="42"/>
        <v>0</v>
      </c>
      <c r="BS134" s="206"/>
      <c r="BT134" s="601"/>
      <c r="BV134" s="180"/>
      <c r="BW134" s="180"/>
      <c r="BX134" s="180"/>
      <c r="BY134" s="180"/>
      <c r="BZ134" s="180"/>
    </row>
    <row r="135" spans="1:78" s="154" customFormat="1" ht="15" customHeight="1" x14ac:dyDescent="0.3">
      <c r="A135" s="266"/>
      <c r="B135" s="282"/>
      <c r="C135" s="252"/>
      <c r="D135" s="283">
        <v>0</v>
      </c>
      <c r="E135" s="295">
        <v>0</v>
      </c>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3"/>
      <c r="AH135" s="253"/>
      <c r="AI135" s="253"/>
      <c r="AJ135" s="253"/>
      <c r="AK135" s="253"/>
      <c r="AL135" s="253"/>
      <c r="AM135" s="253"/>
      <c r="AN135" s="253"/>
      <c r="AO135" s="253"/>
      <c r="AP135" s="253"/>
      <c r="AQ135" s="253"/>
      <c r="AR135" s="253"/>
      <c r="AS135" s="253"/>
      <c r="AT135" s="253"/>
      <c r="AU135" s="253"/>
      <c r="AV135" s="253"/>
      <c r="AW135" s="253"/>
      <c r="AX135" s="253"/>
      <c r="AY135" s="253"/>
      <c r="AZ135" s="253"/>
      <c r="BA135" s="253"/>
      <c r="BB135" s="253"/>
      <c r="BC135" s="253"/>
      <c r="BD135" s="253"/>
      <c r="BG135" s="373">
        <f t="shared" si="39"/>
        <v>0</v>
      </c>
      <c r="BH135" s="531">
        <f t="shared" si="40"/>
        <v>0</v>
      </c>
      <c r="BI135" s="204">
        <v>900</v>
      </c>
      <c r="BJ135" s="204">
        <v>350</v>
      </c>
      <c r="BK135" s="205"/>
      <c r="BL135" s="204"/>
      <c r="BM135" s="294"/>
      <c r="BN135" s="181"/>
      <c r="BO135" s="296">
        <f t="shared" si="41"/>
        <v>0</v>
      </c>
      <c r="BP135" s="259">
        <v>0</v>
      </c>
      <c r="BQ135" s="259">
        <v>0</v>
      </c>
      <c r="BR135" s="297">
        <f t="shared" si="42"/>
        <v>0</v>
      </c>
      <c r="BS135" s="206"/>
      <c r="BT135" s="601"/>
      <c r="BV135" s="180"/>
      <c r="BW135" s="180"/>
      <c r="BX135" s="180"/>
      <c r="BY135" s="180"/>
      <c r="BZ135" s="180"/>
    </row>
    <row r="136" spans="1:78" s="154" customFormat="1" ht="15" hidden="1" customHeight="1" x14ac:dyDescent="0.3">
      <c r="A136" s="231"/>
      <c r="B136" s="282"/>
      <c r="C136" s="252"/>
      <c r="D136" s="283">
        <v>0</v>
      </c>
      <c r="E136" s="295">
        <v>0</v>
      </c>
      <c r="F136" s="253"/>
      <c r="G136" s="253"/>
      <c r="H136" s="253"/>
      <c r="I136" s="253"/>
      <c r="J136" s="253"/>
      <c r="K136" s="253"/>
      <c r="L136" s="253"/>
      <c r="M136" s="253"/>
      <c r="N136" s="253"/>
      <c r="O136" s="253"/>
      <c r="P136" s="253"/>
      <c r="Q136" s="253"/>
      <c r="R136" s="253"/>
      <c r="S136" s="253"/>
      <c r="T136" s="253"/>
      <c r="U136" s="253"/>
      <c r="V136" s="253"/>
      <c r="W136" s="253"/>
      <c r="X136" s="253"/>
      <c r="Y136" s="253"/>
      <c r="Z136" s="253"/>
      <c r="AA136" s="253"/>
      <c r="AB136" s="253"/>
      <c r="AC136" s="253"/>
      <c r="AD136" s="253"/>
      <c r="AE136" s="253"/>
      <c r="AF136" s="253"/>
      <c r="AG136" s="253"/>
      <c r="AH136" s="253"/>
      <c r="AI136" s="253"/>
      <c r="AJ136" s="253"/>
      <c r="AK136" s="253"/>
      <c r="AL136" s="253"/>
      <c r="AM136" s="253"/>
      <c r="AN136" s="253"/>
      <c r="AO136" s="253"/>
      <c r="AP136" s="253"/>
      <c r="AQ136" s="253"/>
      <c r="AR136" s="253"/>
      <c r="AS136" s="253"/>
      <c r="AT136" s="253"/>
      <c r="AU136" s="253"/>
      <c r="AV136" s="253"/>
      <c r="AW136" s="253"/>
      <c r="AX136" s="253"/>
      <c r="AY136" s="253"/>
      <c r="AZ136" s="253"/>
      <c r="BA136" s="253"/>
      <c r="BB136" s="253"/>
      <c r="BC136" s="253"/>
      <c r="BD136" s="253"/>
      <c r="BG136" s="373">
        <f t="shared" si="39"/>
        <v>0</v>
      </c>
      <c r="BH136" s="531">
        <f t="shared" si="40"/>
        <v>0</v>
      </c>
      <c r="BI136" s="204">
        <v>900</v>
      </c>
      <c r="BJ136" s="204">
        <v>350</v>
      </c>
      <c r="BK136" s="205"/>
      <c r="BL136" s="204"/>
      <c r="BM136" s="294"/>
      <c r="BN136" s="181"/>
      <c r="BO136" s="296">
        <f t="shared" ref="BO136:BO161" si="43">D136</f>
        <v>0</v>
      </c>
      <c r="BP136" s="259">
        <v>0</v>
      </c>
      <c r="BQ136" s="259">
        <v>0</v>
      </c>
      <c r="BR136" s="297">
        <f t="shared" ref="BR136:BR161" si="44">D136-BO136-BP136-BQ136</f>
        <v>0</v>
      </c>
      <c r="BS136" s="206"/>
      <c r="BT136" s="175"/>
      <c r="BV136" s="180"/>
      <c r="BW136" s="180"/>
      <c r="BX136" s="180"/>
      <c r="BY136" s="180"/>
      <c r="BZ136" s="180"/>
    </row>
    <row r="137" spans="1:78" s="154" customFormat="1" ht="15" hidden="1" customHeight="1" x14ac:dyDescent="0.3">
      <c r="A137" s="231"/>
      <c r="B137" s="282"/>
      <c r="C137" s="252"/>
      <c r="D137" s="283">
        <v>0</v>
      </c>
      <c r="E137" s="295">
        <v>0</v>
      </c>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3"/>
      <c r="AK137" s="253"/>
      <c r="AL137" s="253"/>
      <c r="AM137" s="253"/>
      <c r="AN137" s="253"/>
      <c r="AO137" s="253"/>
      <c r="AP137" s="253"/>
      <c r="AQ137" s="253"/>
      <c r="AR137" s="253"/>
      <c r="AS137" s="253"/>
      <c r="AT137" s="253"/>
      <c r="AU137" s="253"/>
      <c r="AV137" s="253"/>
      <c r="AW137" s="253"/>
      <c r="AX137" s="253"/>
      <c r="AY137" s="253"/>
      <c r="AZ137" s="253"/>
      <c r="BA137" s="253"/>
      <c r="BB137" s="253"/>
      <c r="BC137" s="253"/>
      <c r="BD137" s="253"/>
      <c r="BG137" s="373">
        <f t="shared" si="39"/>
        <v>0</v>
      </c>
      <c r="BH137" s="531">
        <f t="shared" si="40"/>
        <v>0</v>
      </c>
      <c r="BI137" s="204">
        <v>900</v>
      </c>
      <c r="BJ137" s="204">
        <v>350</v>
      </c>
      <c r="BK137" s="205"/>
      <c r="BL137" s="204"/>
      <c r="BM137" s="294"/>
      <c r="BN137" s="181"/>
      <c r="BO137" s="296">
        <f t="shared" si="43"/>
        <v>0</v>
      </c>
      <c r="BP137" s="259">
        <v>0</v>
      </c>
      <c r="BQ137" s="259">
        <v>0</v>
      </c>
      <c r="BR137" s="297">
        <f t="shared" si="44"/>
        <v>0</v>
      </c>
      <c r="BS137" s="206"/>
      <c r="BT137" s="175"/>
      <c r="BV137" s="180"/>
      <c r="BW137" s="180"/>
      <c r="BX137" s="180"/>
      <c r="BY137" s="180"/>
      <c r="BZ137" s="180"/>
    </row>
    <row r="138" spans="1:78" s="154" customFormat="1" ht="15" hidden="1" customHeight="1" x14ac:dyDescent="0.3">
      <c r="A138" s="231"/>
      <c r="B138" s="282"/>
      <c r="C138" s="252"/>
      <c r="D138" s="283">
        <v>0</v>
      </c>
      <c r="E138" s="295">
        <v>0</v>
      </c>
      <c r="F138" s="253"/>
      <c r="G138" s="253"/>
      <c r="H138" s="253"/>
      <c r="I138" s="253"/>
      <c r="J138" s="253"/>
      <c r="K138" s="253"/>
      <c r="L138" s="253"/>
      <c r="M138" s="253"/>
      <c r="N138" s="253"/>
      <c r="O138" s="253"/>
      <c r="P138" s="253"/>
      <c r="Q138" s="253"/>
      <c r="R138" s="253"/>
      <c r="S138" s="253"/>
      <c r="T138" s="253"/>
      <c r="U138" s="253"/>
      <c r="V138" s="253"/>
      <c r="W138" s="253"/>
      <c r="X138" s="253"/>
      <c r="Y138" s="253"/>
      <c r="Z138" s="253"/>
      <c r="AA138" s="253"/>
      <c r="AB138" s="253"/>
      <c r="AC138" s="253"/>
      <c r="AD138" s="253"/>
      <c r="AE138" s="253"/>
      <c r="AF138" s="253"/>
      <c r="AG138" s="253"/>
      <c r="AH138" s="253"/>
      <c r="AI138" s="253"/>
      <c r="AJ138" s="253"/>
      <c r="AK138" s="253"/>
      <c r="AL138" s="253"/>
      <c r="AM138" s="253"/>
      <c r="AN138" s="253"/>
      <c r="AO138" s="253"/>
      <c r="AP138" s="253"/>
      <c r="AQ138" s="253"/>
      <c r="AR138" s="253"/>
      <c r="AS138" s="253"/>
      <c r="AT138" s="253"/>
      <c r="AU138" s="253"/>
      <c r="AV138" s="253"/>
      <c r="AW138" s="253"/>
      <c r="AX138" s="253"/>
      <c r="AY138" s="253"/>
      <c r="AZ138" s="253"/>
      <c r="BA138" s="253"/>
      <c r="BB138" s="253"/>
      <c r="BC138" s="253"/>
      <c r="BD138" s="253"/>
      <c r="BG138" s="373">
        <f t="shared" si="39"/>
        <v>0</v>
      </c>
      <c r="BH138" s="531">
        <f t="shared" si="40"/>
        <v>0</v>
      </c>
      <c r="BI138" s="204">
        <v>900</v>
      </c>
      <c r="BJ138" s="204">
        <v>350</v>
      </c>
      <c r="BK138" s="205"/>
      <c r="BL138" s="204"/>
      <c r="BM138" s="294"/>
      <c r="BN138" s="181"/>
      <c r="BO138" s="296">
        <f t="shared" si="43"/>
        <v>0</v>
      </c>
      <c r="BP138" s="259">
        <v>0</v>
      </c>
      <c r="BQ138" s="259">
        <v>0</v>
      </c>
      <c r="BR138" s="297">
        <f t="shared" si="44"/>
        <v>0</v>
      </c>
      <c r="BS138" s="206"/>
      <c r="BT138" s="175"/>
      <c r="BV138" s="180"/>
      <c r="BW138" s="180"/>
      <c r="BX138" s="180"/>
      <c r="BY138" s="180"/>
      <c r="BZ138" s="180"/>
    </row>
    <row r="139" spans="1:78" s="154" customFormat="1" ht="15" hidden="1" customHeight="1" x14ac:dyDescent="0.3">
      <c r="A139" s="231"/>
      <c r="B139" s="282"/>
      <c r="C139" s="252"/>
      <c r="D139" s="283">
        <v>0</v>
      </c>
      <c r="E139" s="295">
        <v>0</v>
      </c>
      <c r="F139" s="253"/>
      <c r="G139" s="253"/>
      <c r="H139" s="253"/>
      <c r="I139" s="253"/>
      <c r="J139" s="253"/>
      <c r="K139" s="253"/>
      <c r="L139" s="253"/>
      <c r="M139" s="253"/>
      <c r="N139" s="253"/>
      <c r="O139" s="253"/>
      <c r="P139" s="253"/>
      <c r="Q139" s="253"/>
      <c r="R139" s="253"/>
      <c r="S139" s="253"/>
      <c r="T139" s="253"/>
      <c r="U139" s="253"/>
      <c r="V139" s="253"/>
      <c r="W139" s="253"/>
      <c r="X139" s="253"/>
      <c r="Y139" s="253"/>
      <c r="Z139" s="253"/>
      <c r="AA139" s="253"/>
      <c r="AB139" s="253"/>
      <c r="AC139" s="253"/>
      <c r="AD139" s="253"/>
      <c r="AE139" s="253"/>
      <c r="AF139" s="253"/>
      <c r="AG139" s="253"/>
      <c r="AH139" s="253"/>
      <c r="AI139" s="253"/>
      <c r="AJ139" s="253"/>
      <c r="AK139" s="253"/>
      <c r="AL139" s="253"/>
      <c r="AM139" s="253"/>
      <c r="AN139" s="253"/>
      <c r="AO139" s="253"/>
      <c r="AP139" s="253"/>
      <c r="AQ139" s="253"/>
      <c r="AR139" s="253"/>
      <c r="AS139" s="253"/>
      <c r="AT139" s="253"/>
      <c r="AU139" s="253"/>
      <c r="AV139" s="253"/>
      <c r="AW139" s="253"/>
      <c r="AX139" s="253"/>
      <c r="AY139" s="253"/>
      <c r="AZ139" s="253"/>
      <c r="BA139" s="253"/>
      <c r="BB139" s="253"/>
      <c r="BC139" s="253"/>
      <c r="BD139" s="253"/>
      <c r="BG139" s="373">
        <f t="shared" si="39"/>
        <v>0</v>
      </c>
      <c r="BH139" s="531">
        <f t="shared" si="40"/>
        <v>0</v>
      </c>
      <c r="BI139" s="204">
        <v>900</v>
      </c>
      <c r="BJ139" s="204">
        <v>350</v>
      </c>
      <c r="BK139" s="205"/>
      <c r="BL139" s="204"/>
      <c r="BM139" s="294"/>
      <c r="BN139" s="181"/>
      <c r="BO139" s="296">
        <f t="shared" si="43"/>
        <v>0</v>
      </c>
      <c r="BP139" s="259">
        <v>0</v>
      </c>
      <c r="BQ139" s="259">
        <v>0</v>
      </c>
      <c r="BR139" s="297">
        <f t="shared" si="44"/>
        <v>0</v>
      </c>
      <c r="BS139" s="206"/>
      <c r="BT139" s="175"/>
      <c r="BV139" s="180"/>
      <c r="BW139" s="180"/>
      <c r="BX139" s="180"/>
      <c r="BY139" s="180"/>
      <c r="BZ139" s="180"/>
    </row>
    <row r="140" spans="1:78" s="154" customFormat="1" ht="15" hidden="1" customHeight="1" x14ac:dyDescent="0.3">
      <c r="A140" s="231"/>
      <c r="B140" s="282"/>
      <c r="C140" s="252"/>
      <c r="D140" s="283">
        <v>0</v>
      </c>
      <c r="E140" s="295">
        <v>0</v>
      </c>
      <c r="F140" s="253"/>
      <c r="G140" s="253"/>
      <c r="H140" s="253"/>
      <c r="I140" s="253"/>
      <c r="J140" s="253"/>
      <c r="K140" s="253"/>
      <c r="L140" s="253"/>
      <c r="M140" s="253"/>
      <c r="N140" s="253"/>
      <c r="O140" s="253"/>
      <c r="P140" s="253"/>
      <c r="Q140" s="253"/>
      <c r="R140" s="253"/>
      <c r="S140" s="253"/>
      <c r="T140" s="253"/>
      <c r="U140" s="253"/>
      <c r="V140" s="253"/>
      <c r="W140" s="253"/>
      <c r="X140" s="253"/>
      <c r="Y140" s="253"/>
      <c r="Z140" s="253"/>
      <c r="AA140" s="253"/>
      <c r="AB140" s="253"/>
      <c r="AC140" s="253"/>
      <c r="AD140" s="253"/>
      <c r="AE140" s="253"/>
      <c r="AF140" s="253"/>
      <c r="AG140" s="253"/>
      <c r="AH140" s="253"/>
      <c r="AI140" s="253"/>
      <c r="AJ140" s="253"/>
      <c r="AK140" s="253"/>
      <c r="AL140" s="253"/>
      <c r="AM140" s="253"/>
      <c r="AN140" s="253"/>
      <c r="AO140" s="253"/>
      <c r="AP140" s="253"/>
      <c r="AQ140" s="253"/>
      <c r="AR140" s="253"/>
      <c r="AS140" s="253"/>
      <c r="AT140" s="253"/>
      <c r="AU140" s="253"/>
      <c r="AV140" s="253"/>
      <c r="AW140" s="253"/>
      <c r="AX140" s="253"/>
      <c r="AY140" s="253"/>
      <c r="AZ140" s="253"/>
      <c r="BA140" s="253"/>
      <c r="BB140" s="253"/>
      <c r="BC140" s="253"/>
      <c r="BD140" s="253"/>
      <c r="BG140" s="373">
        <f t="shared" si="39"/>
        <v>0</v>
      </c>
      <c r="BH140" s="531">
        <f t="shared" si="40"/>
        <v>0</v>
      </c>
      <c r="BI140" s="204">
        <v>900</v>
      </c>
      <c r="BJ140" s="204">
        <v>350</v>
      </c>
      <c r="BK140" s="205"/>
      <c r="BL140" s="204"/>
      <c r="BM140" s="294"/>
      <c r="BN140" s="181"/>
      <c r="BO140" s="296">
        <f t="shared" si="43"/>
        <v>0</v>
      </c>
      <c r="BP140" s="259">
        <v>0</v>
      </c>
      <c r="BQ140" s="259">
        <v>0</v>
      </c>
      <c r="BR140" s="297">
        <f t="shared" si="44"/>
        <v>0</v>
      </c>
      <c r="BS140" s="206"/>
      <c r="BT140" s="175"/>
      <c r="BV140" s="180"/>
      <c r="BW140" s="180"/>
      <c r="BX140" s="180"/>
      <c r="BY140" s="180"/>
      <c r="BZ140" s="180"/>
    </row>
    <row r="141" spans="1:78" s="154" customFormat="1" ht="15" hidden="1" customHeight="1" x14ac:dyDescent="0.3">
      <c r="A141" s="231"/>
      <c r="B141" s="282"/>
      <c r="C141" s="252"/>
      <c r="D141" s="283">
        <v>0</v>
      </c>
      <c r="E141" s="295">
        <v>0</v>
      </c>
      <c r="F141" s="253"/>
      <c r="G141" s="253"/>
      <c r="H141" s="253"/>
      <c r="I141" s="253"/>
      <c r="J141" s="253"/>
      <c r="K141" s="253"/>
      <c r="L141" s="253"/>
      <c r="M141" s="253"/>
      <c r="N141" s="253"/>
      <c r="O141" s="253"/>
      <c r="P141" s="253"/>
      <c r="Q141" s="253"/>
      <c r="R141" s="253"/>
      <c r="S141" s="253"/>
      <c r="T141" s="253"/>
      <c r="U141" s="253"/>
      <c r="V141" s="253"/>
      <c r="W141" s="253"/>
      <c r="X141" s="253"/>
      <c r="Y141" s="253"/>
      <c r="Z141" s="253"/>
      <c r="AA141" s="253"/>
      <c r="AB141" s="253"/>
      <c r="AC141" s="253"/>
      <c r="AD141" s="253"/>
      <c r="AE141" s="253"/>
      <c r="AF141" s="253"/>
      <c r="AG141" s="253"/>
      <c r="AH141" s="253"/>
      <c r="AI141" s="253"/>
      <c r="AJ141" s="253"/>
      <c r="AK141" s="253"/>
      <c r="AL141" s="253"/>
      <c r="AM141" s="253"/>
      <c r="AN141" s="253"/>
      <c r="AO141" s="253"/>
      <c r="AP141" s="253"/>
      <c r="AQ141" s="253"/>
      <c r="AR141" s="253"/>
      <c r="AS141" s="253"/>
      <c r="AT141" s="253"/>
      <c r="AU141" s="253"/>
      <c r="AV141" s="253"/>
      <c r="AW141" s="253"/>
      <c r="AX141" s="253"/>
      <c r="AY141" s="253"/>
      <c r="AZ141" s="253"/>
      <c r="BA141" s="253"/>
      <c r="BB141" s="253"/>
      <c r="BC141" s="253"/>
      <c r="BD141" s="253"/>
      <c r="BG141" s="373">
        <f t="shared" si="39"/>
        <v>0</v>
      </c>
      <c r="BH141" s="531">
        <f t="shared" si="40"/>
        <v>0</v>
      </c>
      <c r="BI141" s="204">
        <v>900</v>
      </c>
      <c r="BJ141" s="204">
        <v>350</v>
      </c>
      <c r="BK141" s="205"/>
      <c r="BL141" s="204"/>
      <c r="BM141" s="294"/>
      <c r="BN141" s="181"/>
      <c r="BO141" s="296">
        <f t="shared" si="43"/>
        <v>0</v>
      </c>
      <c r="BP141" s="259">
        <v>0</v>
      </c>
      <c r="BQ141" s="259">
        <v>0</v>
      </c>
      <c r="BR141" s="297">
        <f t="shared" si="44"/>
        <v>0</v>
      </c>
      <c r="BS141" s="206"/>
      <c r="BT141" s="175"/>
      <c r="BV141" s="180"/>
      <c r="BW141" s="180"/>
      <c r="BX141" s="180"/>
      <c r="BY141" s="180"/>
      <c r="BZ141" s="180"/>
    </row>
    <row r="142" spans="1:78" s="154" customFormat="1" ht="15" hidden="1" customHeight="1" x14ac:dyDescent="0.3">
      <c r="A142" s="231"/>
      <c r="B142" s="282"/>
      <c r="C142" s="252"/>
      <c r="D142" s="283">
        <v>0</v>
      </c>
      <c r="E142" s="295">
        <v>0</v>
      </c>
      <c r="F142" s="253"/>
      <c r="G142" s="253"/>
      <c r="H142" s="253"/>
      <c r="I142" s="253"/>
      <c r="J142" s="253"/>
      <c r="K142" s="253"/>
      <c r="L142" s="253"/>
      <c r="M142" s="253"/>
      <c r="N142" s="253"/>
      <c r="O142" s="253"/>
      <c r="P142" s="253"/>
      <c r="Q142" s="253"/>
      <c r="R142" s="253"/>
      <c r="S142" s="253"/>
      <c r="T142" s="253"/>
      <c r="U142" s="253"/>
      <c r="V142" s="253"/>
      <c r="W142" s="253"/>
      <c r="X142" s="253"/>
      <c r="Y142" s="253"/>
      <c r="Z142" s="253"/>
      <c r="AA142" s="253"/>
      <c r="AB142" s="253"/>
      <c r="AC142" s="253"/>
      <c r="AD142" s="253"/>
      <c r="AE142" s="253"/>
      <c r="AF142" s="253"/>
      <c r="AG142" s="253"/>
      <c r="AH142" s="253"/>
      <c r="AI142" s="253"/>
      <c r="AJ142" s="253"/>
      <c r="AK142" s="253"/>
      <c r="AL142" s="253"/>
      <c r="AM142" s="253"/>
      <c r="AN142" s="253"/>
      <c r="AO142" s="253"/>
      <c r="AP142" s="253"/>
      <c r="AQ142" s="253"/>
      <c r="AR142" s="253"/>
      <c r="AS142" s="253"/>
      <c r="AT142" s="253"/>
      <c r="AU142" s="253"/>
      <c r="AV142" s="253"/>
      <c r="AW142" s="253"/>
      <c r="AX142" s="253"/>
      <c r="AY142" s="253"/>
      <c r="AZ142" s="253"/>
      <c r="BA142" s="253"/>
      <c r="BB142" s="253"/>
      <c r="BC142" s="253"/>
      <c r="BD142" s="253"/>
      <c r="BG142" s="373">
        <f t="shared" si="39"/>
        <v>0</v>
      </c>
      <c r="BH142" s="531">
        <f t="shared" si="40"/>
        <v>0</v>
      </c>
      <c r="BI142" s="204">
        <v>900</v>
      </c>
      <c r="BJ142" s="204">
        <v>350</v>
      </c>
      <c r="BK142" s="205"/>
      <c r="BL142" s="204"/>
      <c r="BM142" s="294"/>
      <c r="BN142" s="181"/>
      <c r="BO142" s="296">
        <f t="shared" si="43"/>
        <v>0</v>
      </c>
      <c r="BP142" s="259">
        <v>0</v>
      </c>
      <c r="BQ142" s="259">
        <v>0</v>
      </c>
      <c r="BR142" s="297">
        <f t="shared" si="44"/>
        <v>0</v>
      </c>
      <c r="BS142" s="206"/>
      <c r="BT142" s="175"/>
      <c r="BV142" s="180"/>
      <c r="BW142" s="180"/>
      <c r="BX142" s="180"/>
      <c r="BY142" s="180"/>
      <c r="BZ142" s="180"/>
    </row>
    <row r="143" spans="1:78" s="154" customFormat="1" ht="15" hidden="1" customHeight="1" x14ac:dyDescent="0.3">
      <c r="A143" s="231"/>
      <c r="B143" s="282"/>
      <c r="C143" s="252"/>
      <c r="D143" s="283">
        <v>0</v>
      </c>
      <c r="E143" s="295">
        <v>0</v>
      </c>
      <c r="F143" s="253"/>
      <c r="G143" s="253"/>
      <c r="H143" s="253"/>
      <c r="I143" s="253"/>
      <c r="J143" s="253"/>
      <c r="K143" s="253"/>
      <c r="L143" s="253"/>
      <c r="M143" s="253"/>
      <c r="N143" s="253"/>
      <c r="O143" s="253"/>
      <c r="P143" s="253"/>
      <c r="Q143" s="253"/>
      <c r="R143" s="253"/>
      <c r="S143" s="253"/>
      <c r="T143" s="253"/>
      <c r="U143" s="253"/>
      <c r="V143" s="253"/>
      <c r="W143" s="253"/>
      <c r="X143" s="253"/>
      <c r="Y143" s="253"/>
      <c r="Z143" s="253"/>
      <c r="AA143" s="253"/>
      <c r="AB143" s="253"/>
      <c r="AC143" s="253"/>
      <c r="AD143" s="253"/>
      <c r="AE143" s="253"/>
      <c r="AF143" s="253"/>
      <c r="AG143" s="253"/>
      <c r="AH143" s="253"/>
      <c r="AI143" s="253"/>
      <c r="AJ143" s="253"/>
      <c r="AK143" s="253"/>
      <c r="AL143" s="253"/>
      <c r="AM143" s="253"/>
      <c r="AN143" s="253"/>
      <c r="AO143" s="253"/>
      <c r="AP143" s="253"/>
      <c r="AQ143" s="253"/>
      <c r="AR143" s="253"/>
      <c r="AS143" s="253"/>
      <c r="AT143" s="253"/>
      <c r="AU143" s="253"/>
      <c r="AV143" s="253"/>
      <c r="AW143" s="253"/>
      <c r="AX143" s="253"/>
      <c r="AY143" s="253"/>
      <c r="AZ143" s="253"/>
      <c r="BA143" s="253"/>
      <c r="BB143" s="253"/>
      <c r="BC143" s="253"/>
      <c r="BD143" s="253"/>
      <c r="BG143" s="373">
        <f t="shared" si="39"/>
        <v>0</v>
      </c>
      <c r="BH143" s="531">
        <f t="shared" si="40"/>
        <v>0</v>
      </c>
      <c r="BI143" s="204">
        <v>900</v>
      </c>
      <c r="BJ143" s="204">
        <v>350</v>
      </c>
      <c r="BK143" s="205"/>
      <c r="BL143" s="204"/>
      <c r="BM143" s="294"/>
      <c r="BN143" s="181"/>
      <c r="BO143" s="296">
        <f t="shared" si="43"/>
        <v>0</v>
      </c>
      <c r="BP143" s="259">
        <v>0</v>
      </c>
      <c r="BQ143" s="259">
        <v>0</v>
      </c>
      <c r="BR143" s="297">
        <f t="shared" si="44"/>
        <v>0</v>
      </c>
      <c r="BS143" s="206"/>
      <c r="BT143" s="175"/>
      <c r="BV143" s="180"/>
      <c r="BW143" s="180"/>
      <c r="BX143" s="180"/>
      <c r="BY143" s="180"/>
      <c r="BZ143" s="180"/>
    </row>
    <row r="144" spans="1:78" s="154" customFormat="1" ht="15" hidden="1" customHeight="1" x14ac:dyDescent="0.3">
      <c r="A144" s="231"/>
      <c r="B144" s="282"/>
      <c r="C144" s="252"/>
      <c r="D144" s="283">
        <v>0</v>
      </c>
      <c r="E144" s="295">
        <v>0</v>
      </c>
      <c r="F144" s="253"/>
      <c r="G144" s="253"/>
      <c r="H144" s="253"/>
      <c r="I144" s="253"/>
      <c r="J144" s="253"/>
      <c r="K144" s="253"/>
      <c r="L144" s="253"/>
      <c r="M144" s="253"/>
      <c r="N144" s="253"/>
      <c r="O144" s="253"/>
      <c r="P144" s="253"/>
      <c r="Q144" s="253"/>
      <c r="R144" s="253"/>
      <c r="S144" s="253"/>
      <c r="T144" s="253"/>
      <c r="U144" s="253"/>
      <c r="V144" s="253"/>
      <c r="W144" s="253"/>
      <c r="X144" s="253"/>
      <c r="Y144" s="253"/>
      <c r="Z144" s="253"/>
      <c r="AA144" s="253"/>
      <c r="AB144" s="253"/>
      <c r="AC144" s="253"/>
      <c r="AD144" s="253"/>
      <c r="AE144" s="253"/>
      <c r="AF144" s="253"/>
      <c r="AG144" s="253"/>
      <c r="AH144" s="253"/>
      <c r="AI144" s="253"/>
      <c r="AJ144" s="253"/>
      <c r="AK144" s="253"/>
      <c r="AL144" s="253"/>
      <c r="AM144" s="253"/>
      <c r="AN144" s="253"/>
      <c r="AO144" s="253"/>
      <c r="AP144" s="253"/>
      <c r="AQ144" s="253"/>
      <c r="AR144" s="253"/>
      <c r="AS144" s="253"/>
      <c r="AT144" s="253"/>
      <c r="AU144" s="253"/>
      <c r="AV144" s="253"/>
      <c r="AW144" s="253"/>
      <c r="AX144" s="253"/>
      <c r="AY144" s="253"/>
      <c r="AZ144" s="253"/>
      <c r="BA144" s="253"/>
      <c r="BB144" s="253"/>
      <c r="BC144" s="253"/>
      <c r="BD144" s="253"/>
      <c r="BG144" s="373">
        <f t="shared" si="39"/>
        <v>0</v>
      </c>
      <c r="BH144" s="531">
        <f t="shared" si="40"/>
        <v>0</v>
      </c>
      <c r="BI144" s="204">
        <v>900</v>
      </c>
      <c r="BJ144" s="204">
        <v>350</v>
      </c>
      <c r="BK144" s="205"/>
      <c r="BL144" s="204"/>
      <c r="BM144" s="294"/>
      <c r="BN144" s="181"/>
      <c r="BO144" s="296">
        <f t="shared" si="43"/>
        <v>0</v>
      </c>
      <c r="BP144" s="259">
        <v>0</v>
      </c>
      <c r="BQ144" s="259">
        <v>0</v>
      </c>
      <c r="BR144" s="297">
        <f t="shared" si="44"/>
        <v>0</v>
      </c>
      <c r="BS144" s="206"/>
      <c r="BT144" s="175"/>
      <c r="BV144" s="180"/>
      <c r="BW144" s="180"/>
      <c r="BX144" s="180"/>
      <c r="BY144" s="180"/>
      <c r="BZ144" s="180"/>
    </row>
    <row r="145" spans="1:78" s="154" customFormat="1" ht="15" hidden="1" customHeight="1" x14ac:dyDescent="0.3">
      <c r="A145" s="231"/>
      <c r="B145" s="282"/>
      <c r="C145" s="252"/>
      <c r="D145" s="283">
        <v>0</v>
      </c>
      <c r="E145" s="295">
        <v>0</v>
      </c>
      <c r="F145" s="253"/>
      <c r="G145" s="253"/>
      <c r="H145" s="253"/>
      <c r="I145" s="253"/>
      <c r="J145" s="253"/>
      <c r="K145" s="253"/>
      <c r="L145" s="253"/>
      <c r="M145" s="253"/>
      <c r="N145" s="253"/>
      <c r="O145" s="253"/>
      <c r="P145" s="253"/>
      <c r="Q145" s="253"/>
      <c r="R145" s="253"/>
      <c r="S145" s="253"/>
      <c r="T145" s="253"/>
      <c r="U145" s="253"/>
      <c r="V145" s="253"/>
      <c r="W145" s="253"/>
      <c r="X145" s="253"/>
      <c r="Y145" s="253"/>
      <c r="Z145" s="253"/>
      <c r="AA145" s="253"/>
      <c r="AB145" s="253"/>
      <c r="AC145" s="253"/>
      <c r="AD145" s="253"/>
      <c r="AE145" s="253"/>
      <c r="AF145" s="253"/>
      <c r="AG145" s="253"/>
      <c r="AH145" s="253"/>
      <c r="AI145" s="253"/>
      <c r="AJ145" s="253"/>
      <c r="AK145" s="253"/>
      <c r="AL145" s="253"/>
      <c r="AM145" s="253"/>
      <c r="AN145" s="253"/>
      <c r="AO145" s="253"/>
      <c r="AP145" s="253"/>
      <c r="AQ145" s="253"/>
      <c r="AR145" s="253"/>
      <c r="AS145" s="253"/>
      <c r="AT145" s="253"/>
      <c r="AU145" s="253"/>
      <c r="AV145" s="253"/>
      <c r="AW145" s="253"/>
      <c r="AX145" s="253"/>
      <c r="AY145" s="253"/>
      <c r="AZ145" s="253"/>
      <c r="BA145" s="253"/>
      <c r="BB145" s="253"/>
      <c r="BC145" s="253"/>
      <c r="BD145" s="253"/>
      <c r="BG145" s="373">
        <f t="shared" si="39"/>
        <v>0</v>
      </c>
      <c r="BH145" s="531">
        <f t="shared" si="40"/>
        <v>0</v>
      </c>
      <c r="BI145" s="204">
        <v>900</v>
      </c>
      <c r="BJ145" s="204">
        <v>350</v>
      </c>
      <c r="BK145" s="205"/>
      <c r="BL145" s="204"/>
      <c r="BM145" s="294"/>
      <c r="BN145" s="181"/>
      <c r="BO145" s="296">
        <f t="shared" si="43"/>
        <v>0</v>
      </c>
      <c r="BP145" s="259">
        <v>0</v>
      </c>
      <c r="BQ145" s="259">
        <v>0</v>
      </c>
      <c r="BR145" s="297">
        <f t="shared" si="44"/>
        <v>0</v>
      </c>
      <c r="BS145" s="206"/>
      <c r="BV145" s="180"/>
      <c r="BW145" s="180"/>
      <c r="BX145" s="180"/>
      <c r="BY145" s="180"/>
      <c r="BZ145" s="180"/>
    </row>
    <row r="146" spans="1:78" s="154" customFormat="1" ht="15" hidden="1" customHeight="1" x14ac:dyDescent="0.3">
      <c r="A146" s="231"/>
      <c r="B146" s="282"/>
      <c r="C146" s="252"/>
      <c r="D146" s="283">
        <v>0</v>
      </c>
      <c r="E146" s="295">
        <v>0</v>
      </c>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53"/>
      <c r="AH146" s="253"/>
      <c r="AI146" s="253"/>
      <c r="AJ146" s="253"/>
      <c r="AK146" s="253"/>
      <c r="AL146" s="253"/>
      <c r="AM146" s="253"/>
      <c r="AN146" s="253"/>
      <c r="AO146" s="253"/>
      <c r="AP146" s="253"/>
      <c r="AQ146" s="253"/>
      <c r="AR146" s="253"/>
      <c r="AS146" s="253"/>
      <c r="AT146" s="253"/>
      <c r="AU146" s="253"/>
      <c r="AV146" s="253"/>
      <c r="AW146" s="253"/>
      <c r="AX146" s="253"/>
      <c r="AY146" s="253"/>
      <c r="AZ146" s="253"/>
      <c r="BA146" s="253"/>
      <c r="BB146" s="253"/>
      <c r="BC146" s="253"/>
      <c r="BD146" s="253"/>
      <c r="BG146" s="373">
        <f t="shared" si="39"/>
        <v>0</v>
      </c>
      <c r="BH146" s="531">
        <f t="shared" si="40"/>
        <v>0</v>
      </c>
      <c r="BI146" s="204">
        <v>900</v>
      </c>
      <c r="BJ146" s="204">
        <v>350</v>
      </c>
      <c r="BK146" s="205"/>
      <c r="BL146" s="204"/>
      <c r="BM146" s="294"/>
      <c r="BN146" s="181"/>
      <c r="BO146" s="296">
        <f t="shared" si="43"/>
        <v>0</v>
      </c>
      <c r="BP146" s="259">
        <v>0</v>
      </c>
      <c r="BQ146" s="259">
        <v>0</v>
      </c>
      <c r="BR146" s="297">
        <f t="shared" si="44"/>
        <v>0</v>
      </c>
      <c r="BS146" s="206"/>
      <c r="BV146" s="180"/>
      <c r="BW146" s="180"/>
      <c r="BX146" s="180"/>
      <c r="BY146" s="180"/>
      <c r="BZ146" s="180"/>
    </row>
    <row r="147" spans="1:78" s="154" customFormat="1" ht="15" hidden="1" customHeight="1" x14ac:dyDescent="0.3">
      <c r="A147" s="231"/>
      <c r="B147" s="282"/>
      <c r="C147" s="252"/>
      <c r="D147" s="283">
        <v>0</v>
      </c>
      <c r="E147" s="295">
        <v>0</v>
      </c>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53"/>
      <c r="AF147" s="253"/>
      <c r="AG147" s="253"/>
      <c r="AH147" s="253"/>
      <c r="AI147" s="253"/>
      <c r="AJ147" s="253"/>
      <c r="AK147" s="253"/>
      <c r="AL147" s="253"/>
      <c r="AM147" s="253"/>
      <c r="AN147" s="253"/>
      <c r="AO147" s="253"/>
      <c r="AP147" s="253"/>
      <c r="AQ147" s="253"/>
      <c r="AR147" s="253"/>
      <c r="AS147" s="253"/>
      <c r="AT147" s="253"/>
      <c r="AU147" s="253"/>
      <c r="AV147" s="253"/>
      <c r="AW147" s="253"/>
      <c r="AX147" s="253"/>
      <c r="AY147" s="253"/>
      <c r="AZ147" s="253"/>
      <c r="BA147" s="253"/>
      <c r="BB147" s="253"/>
      <c r="BC147" s="253"/>
      <c r="BD147" s="253"/>
      <c r="BG147" s="373">
        <f t="shared" si="39"/>
        <v>0</v>
      </c>
      <c r="BH147" s="531">
        <f t="shared" si="40"/>
        <v>0</v>
      </c>
      <c r="BI147" s="204">
        <v>900</v>
      </c>
      <c r="BJ147" s="204">
        <v>350</v>
      </c>
      <c r="BK147" s="205"/>
      <c r="BL147" s="204"/>
      <c r="BM147" s="294"/>
      <c r="BN147" s="181"/>
      <c r="BO147" s="296">
        <f t="shared" si="43"/>
        <v>0</v>
      </c>
      <c r="BP147" s="259">
        <v>0</v>
      </c>
      <c r="BQ147" s="259">
        <v>0</v>
      </c>
      <c r="BR147" s="297">
        <f t="shared" si="44"/>
        <v>0</v>
      </c>
      <c r="BS147" s="206"/>
      <c r="BV147" s="180"/>
      <c r="BW147" s="180"/>
      <c r="BX147" s="180"/>
      <c r="BY147" s="180"/>
      <c r="BZ147" s="180"/>
    </row>
    <row r="148" spans="1:78" s="154" customFormat="1" ht="15" hidden="1" customHeight="1" x14ac:dyDescent="0.3">
      <c r="A148" s="231"/>
      <c r="B148" s="282"/>
      <c r="C148" s="252"/>
      <c r="D148" s="283">
        <v>0</v>
      </c>
      <c r="E148" s="295">
        <v>0</v>
      </c>
      <c r="F148" s="253"/>
      <c r="G148" s="253"/>
      <c r="H148" s="253"/>
      <c r="I148" s="253"/>
      <c r="J148" s="253"/>
      <c r="K148" s="253"/>
      <c r="L148" s="253"/>
      <c r="M148" s="253"/>
      <c r="N148" s="253"/>
      <c r="O148" s="253"/>
      <c r="P148" s="253"/>
      <c r="Q148" s="253"/>
      <c r="R148" s="253"/>
      <c r="S148" s="253"/>
      <c r="T148" s="253"/>
      <c r="U148" s="253"/>
      <c r="V148" s="253"/>
      <c r="W148" s="253"/>
      <c r="X148" s="253"/>
      <c r="Y148" s="253"/>
      <c r="Z148" s="253"/>
      <c r="AA148" s="253"/>
      <c r="AB148" s="253"/>
      <c r="AC148" s="253"/>
      <c r="AD148" s="253"/>
      <c r="AE148" s="253"/>
      <c r="AF148" s="253"/>
      <c r="AG148" s="253"/>
      <c r="AH148" s="253"/>
      <c r="AI148" s="253"/>
      <c r="AJ148" s="253"/>
      <c r="AK148" s="253"/>
      <c r="AL148" s="253"/>
      <c r="AM148" s="253"/>
      <c r="AN148" s="253"/>
      <c r="AO148" s="253"/>
      <c r="AP148" s="253"/>
      <c r="AQ148" s="253"/>
      <c r="AR148" s="253"/>
      <c r="AS148" s="253"/>
      <c r="AT148" s="253"/>
      <c r="AU148" s="253"/>
      <c r="AV148" s="253"/>
      <c r="AW148" s="253"/>
      <c r="AX148" s="253"/>
      <c r="AY148" s="253"/>
      <c r="AZ148" s="253"/>
      <c r="BA148" s="253"/>
      <c r="BB148" s="253"/>
      <c r="BC148" s="253"/>
      <c r="BD148" s="253"/>
      <c r="BG148" s="373">
        <f t="shared" si="39"/>
        <v>0</v>
      </c>
      <c r="BH148" s="531">
        <f t="shared" si="40"/>
        <v>0</v>
      </c>
      <c r="BI148" s="204">
        <v>900</v>
      </c>
      <c r="BJ148" s="204">
        <v>350</v>
      </c>
      <c r="BK148" s="205"/>
      <c r="BL148" s="204"/>
      <c r="BM148" s="294"/>
      <c r="BN148" s="181"/>
      <c r="BO148" s="296">
        <f t="shared" si="43"/>
        <v>0</v>
      </c>
      <c r="BP148" s="259">
        <v>0</v>
      </c>
      <c r="BQ148" s="259">
        <v>0</v>
      </c>
      <c r="BR148" s="297">
        <f t="shared" si="44"/>
        <v>0</v>
      </c>
      <c r="BS148" s="206"/>
      <c r="BV148" s="180"/>
      <c r="BW148" s="180"/>
      <c r="BX148" s="180"/>
      <c r="BY148" s="180"/>
      <c r="BZ148" s="180"/>
    </row>
    <row r="149" spans="1:78" s="154" customFormat="1" ht="15" hidden="1" customHeight="1" x14ac:dyDescent="0.3">
      <c r="A149" s="231"/>
      <c r="B149" s="282"/>
      <c r="C149" s="252"/>
      <c r="D149" s="283">
        <v>0</v>
      </c>
      <c r="E149" s="295">
        <v>0</v>
      </c>
      <c r="F149" s="253"/>
      <c r="G149" s="253"/>
      <c r="H149" s="253"/>
      <c r="I149" s="253"/>
      <c r="J149" s="253"/>
      <c r="K149" s="253"/>
      <c r="L149" s="253"/>
      <c r="M149" s="253"/>
      <c r="N149" s="253"/>
      <c r="O149" s="253"/>
      <c r="P149" s="253"/>
      <c r="Q149" s="253"/>
      <c r="R149" s="253"/>
      <c r="S149" s="253"/>
      <c r="T149" s="253"/>
      <c r="U149" s="253"/>
      <c r="V149" s="253"/>
      <c r="W149" s="253"/>
      <c r="X149" s="253"/>
      <c r="Y149" s="253"/>
      <c r="Z149" s="253"/>
      <c r="AA149" s="253"/>
      <c r="AB149" s="253"/>
      <c r="AC149" s="253"/>
      <c r="AD149" s="253"/>
      <c r="AE149" s="253"/>
      <c r="AF149" s="253"/>
      <c r="AG149" s="253"/>
      <c r="AH149" s="253"/>
      <c r="AI149" s="253"/>
      <c r="AJ149" s="253"/>
      <c r="AK149" s="253"/>
      <c r="AL149" s="253"/>
      <c r="AM149" s="253"/>
      <c r="AN149" s="253"/>
      <c r="AO149" s="253"/>
      <c r="AP149" s="253"/>
      <c r="AQ149" s="253"/>
      <c r="AR149" s="253"/>
      <c r="AS149" s="253"/>
      <c r="AT149" s="253"/>
      <c r="AU149" s="253"/>
      <c r="AV149" s="253"/>
      <c r="AW149" s="253"/>
      <c r="AX149" s="253"/>
      <c r="AY149" s="253"/>
      <c r="AZ149" s="253"/>
      <c r="BA149" s="253"/>
      <c r="BB149" s="253"/>
      <c r="BC149" s="253"/>
      <c r="BD149" s="253"/>
      <c r="BG149" s="373">
        <f t="shared" si="39"/>
        <v>0</v>
      </c>
      <c r="BH149" s="531">
        <f t="shared" si="40"/>
        <v>0</v>
      </c>
      <c r="BI149" s="204">
        <v>900</v>
      </c>
      <c r="BJ149" s="204">
        <v>350</v>
      </c>
      <c r="BK149" s="205"/>
      <c r="BL149" s="204"/>
      <c r="BM149" s="294"/>
      <c r="BN149" s="181"/>
      <c r="BO149" s="296">
        <f t="shared" si="43"/>
        <v>0</v>
      </c>
      <c r="BP149" s="259">
        <v>0</v>
      </c>
      <c r="BQ149" s="259">
        <v>0</v>
      </c>
      <c r="BR149" s="297">
        <f t="shared" si="44"/>
        <v>0</v>
      </c>
      <c r="BS149" s="206"/>
      <c r="BV149" s="180"/>
      <c r="BW149" s="180"/>
      <c r="BX149" s="180"/>
      <c r="BY149" s="180"/>
      <c r="BZ149" s="180"/>
    </row>
    <row r="150" spans="1:78" s="154" customFormat="1" ht="15" hidden="1" customHeight="1" x14ac:dyDescent="0.3">
      <c r="A150" s="231"/>
      <c r="B150" s="282"/>
      <c r="C150" s="252"/>
      <c r="D150" s="283">
        <v>0</v>
      </c>
      <c r="E150" s="295">
        <v>0</v>
      </c>
      <c r="F150" s="253"/>
      <c r="G150" s="253"/>
      <c r="H150" s="253"/>
      <c r="I150" s="253"/>
      <c r="J150" s="253"/>
      <c r="K150" s="253"/>
      <c r="L150" s="253"/>
      <c r="M150" s="253"/>
      <c r="N150" s="253"/>
      <c r="O150" s="253"/>
      <c r="P150" s="253"/>
      <c r="Q150" s="253"/>
      <c r="R150" s="253"/>
      <c r="S150" s="253"/>
      <c r="T150" s="253"/>
      <c r="U150" s="253"/>
      <c r="V150" s="253"/>
      <c r="W150" s="253"/>
      <c r="X150" s="253"/>
      <c r="Y150" s="253"/>
      <c r="Z150" s="253"/>
      <c r="AA150" s="253"/>
      <c r="AB150" s="253"/>
      <c r="AC150" s="253"/>
      <c r="AD150" s="253"/>
      <c r="AE150" s="253"/>
      <c r="AF150" s="253"/>
      <c r="AG150" s="253"/>
      <c r="AH150" s="253"/>
      <c r="AI150" s="253"/>
      <c r="AJ150" s="253"/>
      <c r="AK150" s="253"/>
      <c r="AL150" s="253"/>
      <c r="AM150" s="253"/>
      <c r="AN150" s="253"/>
      <c r="AO150" s="253"/>
      <c r="AP150" s="253"/>
      <c r="AQ150" s="253"/>
      <c r="AR150" s="253"/>
      <c r="AS150" s="253"/>
      <c r="AT150" s="253"/>
      <c r="AU150" s="253"/>
      <c r="AV150" s="253"/>
      <c r="AW150" s="253"/>
      <c r="AX150" s="253"/>
      <c r="AY150" s="253"/>
      <c r="AZ150" s="253"/>
      <c r="BA150" s="253"/>
      <c r="BB150" s="253"/>
      <c r="BC150" s="253"/>
      <c r="BD150" s="253"/>
      <c r="BG150" s="373">
        <f t="shared" si="39"/>
        <v>0</v>
      </c>
      <c r="BH150" s="531">
        <f t="shared" si="40"/>
        <v>0</v>
      </c>
      <c r="BI150" s="204">
        <v>900</v>
      </c>
      <c r="BJ150" s="204">
        <v>350</v>
      </c>
      <c r="BK150" s="205"/>
      <c r="BL150" s="204"/>
      <c r="BM150" s="294"/>
      <c r="BN150" s="181"/>
      <c r="BO150" s="296">
        <f t="shared" si="43"/>
        <v>0</v>
      </c>
      <c r="BP150" s="259">
        <v>0</v>
      </c>
      <c r="BQ150" s="259">
        <v>0</v>
      </c>
      <c r="BR150" s="297">
        <f t="shared" si="44"/>
        <v>0</v>
      </c>
      <c r="BS150" s="206"/>
      <c r="BV150" s="180"/>
      <c r="BW150" s="180"/>
      <c r="BX150" s="180"/>
      <c r="BY150" s="180"/>
      <c r="BZ150" s="180"/>
    </row>
    <row r="151" spans="1:78" s="154" customFormat="1" ht="15" hidden="1" customHeight="1" x14ac:dyDescent="0.3">
      <c r="A151" s="231"/>
      <c r="B151" s="282"/>
      <c r="C151" s="252"/>
      <c r="D151" s="283">
        <v>0</v>
      </c>
      <c r="E151" s="295">
        <v>0</v>
      </c>
      <c r="F151" s="253"/>
      <c r="G151" s="253"/>
      <c r="H151" s="253"/>
      <c r="I151" s="253"/>
      <c r="J151" s="253"/>
      <c r="K151" s="253"/>
      <c r="L151" s="253"/>
      <c r="M151" s="253"/>
      <c r="N151" s="253"/>
      <c r="O151" s="253"/>
      <c r="P151" s="253"/>
      <c r="Q151" s="253"/>
      <c r="R151" s="253"/>
      <c r="S151" s="253"/>
      <c r="T151" s="253"/>
      <c r="U151" s="253"/>
      <c r="V151" s="253"/>
      <c r="W151" s="253"/>
      <c r="X151" s="253"/>
      <c r="Y151" s="253"/>
      <c r="Z151" s="253"/>
      <c r="AA151" s="253"/>
      <c r="AB151" s="253"/>
      <c r="AC151" s="253"/>
      <c r="AD151" s="253"/>
      <c r="AE151" s="253"/>
      <c r="AF151" s="253"/>
      <c r="AG151" s="253"/>
      <c r="AH151" s="253"/>
      <c r="AI151" s="253"/>
      <c r="AJ151" s="253"/>
      <c r="AK151" s="253"/>
      <c r="AL151" s="253"/>
      <c r="AM151" s="253"/>
      <c r="AN151" s="253"/>
      <c r="AO151" s="253"/>
      <c r="AP151" s="253"/>
      <c r="AQ151" s="253"/>
      <c r="AR151" s="253"/>
      <c r="AS151" s="253"/>
      <c r="AT151" s="253"/>
      <c r="AU151" s="253"/>
      <c r="AV151" s="253"/>
      <c r="AW151" s="253"/>
      <c r="AX151" s="253"/>
      <c r="AY151" s="253"/>
      <c r="AZ151" s="253"/>
      <c r="BA151" s="253"/>
      <c r="BB151" s="253"/>
      <c r="BC151" s="253"/>
      <c r="BD151" s="253"/>
      <c r="BG151" s="373">
        <f t="shared" si="39"/>
        <v>0</v>
      </c>
      <c r="BH151" s="531">
        <f t="shared" si="40"/>
        <v>0</v>
      </c>
      <c r="BI151" s="204">
        <v>900</v>
      </c>
      <c r="BJ151" s="204">
        <v>350</v>
      </c>
      <c r="BK151" s="205"/>
      <c r="BL151" s="204"/>
      <c r="BM151" s="294"/>
      <c r="BN151" s="181"/>
      <c r="BO151" s="296">
        <f t="shared" si="43"/>
        <v>0</v>
      </c>
      <c r="BP151" s="259">
        <v>0</v>
      </c>
      <c r="BQ151" s="259">
        <v>0</v>
      </c>
      <c r="BR151" s="297">
        <f t="shared" si="44"/>
        <v>0</v>
      </c>
      <c r="BS151" s="206"/>
      <c r="BV151" s="180"/>
      <c r="BW151" s="180"/>
      <c r="BX151" s="180"/>
      <c r="BY151" s="180"/>
      <c r="BZ151" s="180"/>
    </row>
    <row r="152" spans="1:78" s="154" customFormat="1" ht="15" hidden="1" customHeight="1" x14ac:dyDescent="0.3">
      <c r="A152" s="231"/>
      <c r="B152" s="282"/>
      <c r="C152" s="252"/>
      <c r="D152" s="283">
        <v>0</v>
      </c>
      <c r="E152" s="295">
        <v>0</v>
      </c>
      <c r="F152" s="253"/>
      <c r="G152" s="253"/>
      <c r="H152" s="253"/>
      <c r="I152" s="253"/>
      <c r="J152" s="253"/>
      <c r="K152" s="253"/>
      <c r="L152" s="253"/>
      <c r="M152" s="253"/>
      <c r="N152" s="253"/>
      <c r="O152" s="253"/>
      <c r="P152" s="253"/>
      <c r="Q152" s="253"/>
      <c r="R152" s="253"/>
      <c r="S152" s="253"/>
      <c r="T152" s="253"/>
      <c r="U152" s="253"/>
      <c r="V152" s="253"/>
      <c r="W152" s="253"/>
      <c r="X152" s="253"/>
      <c r="Y152" s="253"/>
      <c r="Z152" s="253"/>
      <c r="AA152" s="253"/>
      <c r="AB152" s="253"/>
      <c r="AC152" s="253"/>
      <c r="AD152" s="253"/>
      <c r="AE152" s="253"/>
      <c r="AF152" s="253"/>
      <c r="AG152" s="253"/>
      <c r="AH152" s="253"/>
      <c r="AI152" s="253"/>
      <c r="AJ152" s="253"/>
      <c r="AK152" s="253"/>
      <c r="AL152" s="253"/>
      <c r="AM152" s="253"/>
      <c r="AN152" s="253"/>
      <c r="AO152" s="253"/>
      <c r="AP152" s="253"/>
      <c r="AQ152" s="253"/>
      <c r="AR152" s="253"/>
      <c r="AS152" s="253"/>
      <c r="AT152" s="253"/>
      <c r="AU152" s="253"/>
      <c r="AV152" s="253"/>
      <c r="AW152" s="253"/>
      <c r="AX152" s="253"/>
      <c r="AY152" s="253"/>
      <c r="AZ152" s="253"/>
      <c r="BA152" s="253"/>
      <c r="BB152" s="253"/>
      <c r="BC152" s="253"/>
      <c r="BD152" s="253"/>
      <c r="BG152" s="373">
        <f t="shared" si="39"/>
        <v>0</v>
      </c>
      <c r="BH152" s="531">
        <f t="shared" si="40"/>
        <v>0</v>
      </c>
      <c r="BI152" s="204">
        <v>900</v>
      </c>
      <c r="BJ152" s="204">
        <v>350</v>
      </c>
      <c r="BK152" s="205"/>
      <c r="BL152" s="204"/>
      <c r="BM152" s="294"/>
      <c r="BN152" s="181"/>
      <c r="BO152" s="296">
        <f t="shared" si="43"/>
        <v>0</v>
      </c>
      <c r="BP152" s="259">
        <v>0</v>
      </c>
      <c r="BQ152" s="259">
        <v>0</v>
      </c>
      <c r="BR152" s="297">
        <f t="shared" si="44"/>
        <v>0</v>
      </c>
      <c r="BS152" s="206"/>
      <c r="BV152" s="180"/>
      <c r="BW152" s="180"/>
      <c r="BX152" s="180"/>
      <c r="BY152" s="180"/>
      <c r="BZ152" s="180"/>
    </row>
    <row r="153" spans="1:78" s="154" customFormat="1" ht="15" hidden="1" customHeight="1" x14ac:dyDescent="0.3">
      <c r="A153" s="231"/>
      <c r="B153" s="282"/>
      <c r="C153" s="252"/>
      <c r="D153" s="283">
        <v>0</v>
      </c>
      <c r="E153" s="295">
        <v>0</v>
      </c>
      <c r="F153" s="253"/>
      <c r="G153" s="253"/>
      <c r="H153" s="253"/>
      <c r="I153" s="253"/>
      <c r="J153" s="253"/>
      <c r="K153" s="253"/>
      <c r="L153" s="253"/>
      <c r="M153" s="253"/>
      <c r="N153" s="253"/>
      <c r="O153" s="253"/>
      <c r="P153" s="253"/>
      <c r="Q153" s="253"/>
      <c r="R153" s="253"/>
      <c r="S153" s="253"/>
      <c r="T153" s="253"/>
      <c r="U153" s="253"/>
      <c r="V153" s="253"/>
      <c r="W153" s="253"/>
      <c r="X153" s="253"/>
      <c r="Y153" s="253"/>
      <c r="Z153" s="253"/>
      <c r="AA153" s="253"/>
      <c r="AB153" s="253"/>
      <c r="AC153" s="253"/>
      <c r="AD153" s="253"/>
      <c r="AE153" s="253"/>
      <c r="AF153" s="253"/>
      <c r="AG153" s="253"/>
      <c r="AH153" s="253"/>
      <c r="AI153" s="253"/>
      <c r="AJ153" s="253"/>
      <c r="AK153" s="253"/>
      <c r="AL153" s="253"/>
      <c r="AM153" s="253"/>
      <c r="AN153" s="253"/>
      <c r="AO153" s="253"/>
      <c r="AP153" s="253"/>
      <c r="AQ153" s="253"/>
      <c r="AR153" s="253"/>
      <c r="AS153" s="253"/>
      <c r="AT153" s="253"/>
      <c r="AU153" s="253"/>
      <c r="AV153" s="253"/>
      <c r="AW153" s="253"/>
      <c r="AX153" s="253"/>
      <c r="AY153" s="253"/>
      <c r="AZ153" s="253"/>
      <c r="BA153" s="253"/>
      <c r="BB153" s="253"/>
      <c r="BC153" s="253"/>
      <c r="BD153" s="253"/>
      <c r="BG153" s="373">
        <f t="shared" si="39"/>
        <v>0</v>
      </c>
      <c r="BH153" s="531">
        <f t="shared" si="40"/>
        <v>0</v>
      </c>
      <c r="BI153" s="204">
        <v>900</v>
      </c>
      <c r="BJ153" s="204">
        <v>350</v>
      </c>
      <c r="BK153" s="205"/>
      <c r="BL153" s="204"/>
      <c r="BM153" s="294"/>
      <c r="BN153" s="181"/>
      <c r="BO153" s="296">
        <f t="shared" si="43"/>
        <v>0</v>
      </c>
      <c r="BP153" s="259">
        <v>0</v>
      </c>
      <c r="BQ153" s="259">
        <v>0</v>
      </c>
      <c r="BR153" s="297">
        <f t="shared" si="44"/>
        <v>0</v>
      </c>
      <c r="BS153" s="206"/>
      <c r="BV153" s="180"/>
      <c r="BW153" s="180"/>
      <c r="BX153" s="180"/>
      <c r="BY153" s="180"/>
      <c r="BZ153" s="180"/>
    </row>
    <row r="154" spans="1:78" s="154" customFormat="1" ht="15" hidden="1" customHeight="1" x14ac:dyDescent="0.3">
      <c r="A154" s="231"/>
      <c r="B154" s="282"/>
      <c r="C154" s="252"/>
      <c r="D154" s="283">
        <v>0</v>
      </c>
      <c r="E154" s="295">
        <v>0</v>
      </c>
      <c r="F154" s="253"/>
      <c r="G154" s="253"/>
      <c r="H154" s="253"/>
      <c r="I154" s="253"/>
      <c r="J154" s="253"/>
      <c r="K154" s="253"/>
      <c r="L154" s="253"/>
      <c r="M154" s="253"/>
      <c r="N154" s="253"/>
      <c r="O154" s="253"/>
      <c r="P154" s="253"/>
      <c r="Q154" s="253"/>
      <c r="R154" s="253"/>
      <c r="S154" s="253"/>
      <c r="T154" s="253"/>
      <c r="U154" s="253"/>
      <c r="V154" s="253"/>
      <c r="W154" s="253"/>
      <c r="X154" s="253"/>
      <c r="Y154" s="253"/>
      <c r="Z154" s="253"/>
      <c r="AA154" s="253"/>
      <c r="AB154" s="253"/>
      <c r="AC154" s="253"/>
      <c r="AD154" s="253"/>
      <c r="AE154" s="253"/>
      <c r="AF154" s="253"/>
      <c r="AG154" s="253"/>
      <c r="AH154" s="253"/>
      <c r="AI154" s="253"/>
      <c r="AJ154" s="253"/>
      <c r="AK154" s="253"/>
      <c r="AL154" s="253"/>
      <c r="AM154" s="253"/>
      <c r="AN154" s="253"/>
      <c r="AO154" s="253"/>
      <c r="AP154" s="253"/>
      <c r="AQ154" s="253"/>
      <c r="AR154" s="253"/>
      <c r="AS154" s="253"/>
      <c r="AT154" s="253"/>
      <c r="AU154" s="253"/>
      <c r="AV154" s="253"/>
      <c r="AW154" s="253"/>
      <c r="AX154" s="253"/>
      <c r="AY154" s="253"/>
      <c r="AZ154" s="253"/>
      <c r="BA154" s="253"/>
      <c r="BB154" s="253"/>
      <c r="BC154" s="253"/>
      <c r="BD154" s="253"/>
      <c r="BG154" s="373">
        <f t="shared" si="39"/>
        <v>0</v>
      </c>
      <c r="BH154" s="531">
        <f t="shared" si="40"/>
        <v>0</v>
      </c>
      <c r="BI154" s="204">
        <v>900</v>
      </c>
      <c r="BJ154" s="204">
        <v>350</v>
      </c>
      <c r="BK154" s="205"/>
      <c r="BL154" s="204"/>
      <c r="BM154" s="294"/>
      <c r="BN154" s="181"/>
      <c r="BO154" s="296">
        <f t="shared" si="43"/>
        <v>0</v>
      </c>
      <c r="BP154" s="259">
        <v>0</v>
      </c>
      <c r="BQ154" s="259">
        <v>0</v>
      </c>
      <c r="BR154" s="297">
        <f t="shared" si="44"/>
        <v>0</v>
      </c>
      <c r="BS154" s="206"/>
      <c r="BV154" s="180"/>
      <c r="BW154" s="180"/>
      <c r="BX154" s="180"/>
      <c r="BY154" s="180"/>
      <c r="BZ154" s="180"/>
    </row>
    <row r="155" spans="1:78" s="154" customFormat="1" ht="15" hidden="1" customHeight="1" x14ac:dyDescent="0.3">
      <c r="A155" s="231"/>
      <c r="B155" s="282"/>
      <c r="C155" s="252"/>
      <c r="D155" s="283">
        <v>0</v>
      </c>
      <c r="E155" s="295">
        <v>0</v>
      </c>
      <c r="F155" s="253"/>
      <c r="G155" s="253"/>
      <c r="H155" s="253"/>
      <c r="I155" s="253"/>
      <c r="J155" s="253"/>
      <c r="K155" s="253"/>
      <c r="L155" s="253"/>
      <c r="M155" s="253"/>
      <c r="N155" s="253"/>
      <c r="O155" s="253"/>
      <c r="P155" s="253"/>
      <c r="Q155" s="253"/>
      <c r="R155" s="253"/>
      <c r="S155" s="253"/>
      <c r="T155" s="253"/>
      <c r="U155" s="253"/>
      <c r="V155" s="253"/>
      <c r="W155" s="253"/>
      <c r="X155" s="253"/>
      <c r="Y155" s="253"/>
      <c r="Z155" s="253"/>
      <c r="AA155" s="253"/>
      <c r="AB155" s="253"/>
      <c r="AC155" s="253"/>
      <c r="AD155" s="253"/>
      <c r="AE155" s="253"/>
      <c r="AF155" s="253"/>
      <c r="AG155" s="253"/>
      <c r="AH155" s="253"/>
      <c r="AI155" s="253"/>
      <c r="AJ155" s="253"/>
      <c r="AK155" s="253"/>
      <c r="AL155" s="253"/>
      <c r="AM155" s="253"/>
      <c r="AN155" s="253"/>
      <c r="AO155" s="253"/>
      <c r="AP155" s="253"/>
      <c r="AQ155" s="253"/>
      <c r="AR155" s="253"/>
      <c r="AS155" s="253"/>
      <c r="AT155" s="253"/>
      <c r="AU155" s="253"/>
      <c r="AV155" s="253"/>
      <c r="AW155" s="253"/>
      <c r="AX155" s="253"/>
      <c r="AY155" s="253"/>
      <c r="AZ155" s="253"/>
      <c r="BA155" s="253"/>
      <c r="BB155" s="253"/>
      <c r="BC155" s="253"/>
      <c r="BD155" s="253"/>
      <c r="BG155" s="373">
        <f t="shared" si="39"/>
        <v>0</v>
      </c>
      <c r="BH155" s="531">
        <f t="shared" si="40"/>
        <v>0</v>
      </c>
      <c r="BI155" s="204">
        <v>900</v>
      </c>
      <c r="BJ155" s="204">
        <v>350</v>
      </c>
      <c r="BK155" s="205"/>
      <c r="BL155" s="204"/>
      <c r="BM155" s="294"/>
      <c r="BN155" s="181"/>
      <c r="BO155" s="296">
        <f t="shared" si="43"/>
        <v>0</v>
      </c>
      <c r="BP155" s="259">
        <v>0</v>
      </c>
      <c r="BQ155" s="259">
        <v>0</v>
      </c>
      <c r="BR155" s="297">
        <f t="shared" si="44"/>
        <v>0</v>
      </c>
      <c r="BS155" s="206"/>
      <c r="BV155" s="180"/>
      <c r="BW155" s="180"/>
      <c r="BX155" s="180"/>
      <c r="BY155" s="180"/>
      <c r="BZ155" s="180"/>
    </row>
    <row r="156" spans="1:78" s="154" customFormat="1" ht="15" hidden="1" customHeight="1" x14ac:dyDescent="0.3">
      <c r="A156" s="231"/>
      <c r="B156" s="282"/>
      <c r="C156" s="252"/>
      <c r="D156" s="283">
        <v>0</v>
      </c>
      <c r="E156" s="295">
        <v>0</v>
      </c>
      <c r="F156" s="253"/>
      <c r="G156" s="253"/>
      <c r="H156" s="253"/>
      <c r="I156" s="253"/>
      <c r="J156" s="253"/>
      <c r="K156" s="253"/>
      <c r="L156" s="253"/>
      <c r="M156" s="253"/>
      <c r="N156" s="253"/>
      <c r="O156" s="253"/>
      <c r="P156" s="253"/>
      <c r="Q156" s="253"/>
      <c r="R156" s="253"/>
      <c r="S156" s="253"/>
      <c r="T156" s="253"/>
      <c r="U156" s="253"/>
      <c r="V156" s="253"/>
      <c r="W156" s="253"/>
      <c r="X156" s="253"/>
      <c r="Y156" s="253"/>
      <c r="Z156" s="253"/>
      <c r="AA156" s="253"/>
      <c r="AB156" s="253"/>
      <c r="AC156" s="253"/>
      <c r="AD156" s="253"/>
      <c r="AE156" s="253"/>
      <c r="AF156" s="253"/>
      <c r="AG156" s="253"/>
      <c r="AH156" s="253"/>
      <c r="AI156" s="253"/>
      <c r="AJ156" s="253"/>
      <c r="AK156" s="253"/>
      <c r="AL156" s="253"/>
      <c r="AM156" s="253"/>
      <c r="AN156" s="253"/>
      <c r="AO156" s="253"/>
      <c r="AP156" s="253"/>
      <c r="AQ156" s="253"/>
      <c r="AR156" s="253"/>
      <c r="AS156" s="253"/>
      <c r="AT156" s="253"/>
      <c r="AU156" s="253"/>
      <c r="AV156" s="253"/>
      <c r="AW156" s="253"/>
      <c r="AX156" s="253"/>
      <c r="AY156" s="253"/>
      <c r="AZ156" s="253"/>
      <c r="BA156" s="253"/>
      <c r="BB156" s="253"/>
      <c r="BC156" s="253"/>
      <c r="BD156" s="253"/>
      <c r="BG156" s="373">
        <f t="shared" si="39"/>
        <v>0</v>
      </c>
      <c r="BH156" s="531">
        <f t="shared" si="40"/>
        <v>0</v>
      </c>
      <c r="BI156" s="204">
        <v>900</v>
      </c>
      <c r="BJ156" s="204">
        <v>350</v>
      </c>
      <c r="BK156" s="205"/>
      <c r="BL156" s="204"/>
      <c r="BM156" s="294"/>
      <c r="BN156" s="181"/>
      <c r="BO156" s="296">
        <f t="shared" si="43"/>
        <v>0</v>
      </c>
      <c r="BP156" s="259">
        <v>0</v>
      </c>
      <c r="BQ156" s="259">
        <v>0</v>
      </c>
      <c r="BR156" s="297">
        <f t="shared" si="44"/>
        <v>0</v>
      </c>
      <c r="BS156" s="206"/>
      <c r="BV156" s="180"/>
      <c r="BW156" s="180"/>
      <c r="BX156" s="180"/>
      <c r="BY156" s="180"/>
      <c r="BZ156" s="180"/>
    </row>
    <row r="157" spans="1:78" s="154" customFormat="1" ht="15" hidden="1" customHeight="1" x14ac:dyDescent="0.3">
      <c r="A157" s="231"/>
      <c r="B157" s="282"/>
      <c r="C157" s="252"/>
      <c r="D157" s="283">
        <v>0</v>
      </c>
      <c r="E157" s="295">
        <v>0</v>
      </c>
      <c r="F157" s="253"/>
      <c r="G157" s="253"/>
      <c r="H157" s="253"/>
      <c r="I157" s="253"/>
      <c r="J157" s="253"/>
      <c r="K157" s="253"/>
      <c r="L157" s="253"/>
      <c r="M157" s="253"/>
      <c r="N157" s="253"/>
      <c r="O157" s="253"/>
      <c r="P157" s="253"/>
      <c r="Q157" s="253"/>
      <c r="R157" s="253"/>
      <c r="S157" s="253"/>
      <c r="T157" s="253"/>
      <c r="U157" s="253"/>
      <c r="V157" s="253"/>
      <c r="W157" s="253"/>
      <c r="X157" s="253"/>
      <c r="Y157" s="253"/>
      <c r="Z157" s="253"/>
      <c r="AA157" s="253"/>
      <c r="AB157" s="253"/>
      <c r="AC157" s="253"/>
      <c r="AD157" s="253"/>
      <c r="AE157" s="253"/>
      <c r="AF157" s="253"/>
      <c r="AG157" s="253"/>
      <c r="AH157" s="253"/>
      <c r="AI157" s="253"/>
      <c r="AJ157" s="253"/>
      <c r="AK157" s="253"/>
      <c r="AL157" s="253"/>
      <c r="AM157" s="253"/>
      <c r="AN157" s="253"/>
      <c r="AO157" s="253"/>
      <c r="AP157" s="253"/>
      <c r="AQ157" s="253"/>
      <c r="AR157" s="253"/>
      <c r="AS157" s="253"/>
      <c r="AT157" s="253"/>
      <c r="AU157" s="253"/>
      <c r="AV157" s="253"/>
      <c r="AW157" s="253"/>
      <c r="AX157" s="253"/>
      <c r="AY157" s="253"/>
      <c r="AZ157" s="253"/>
      <c r="BA157" s="253"/>
      <c r="BB157" s="253"/>
      <c r="BC157" s="253"/>
      <c r="BD157" s="253"/>
      <c r="BG157" s="373">
        <f t="shared" si="39"/>
        <v>0</v>
      </c>
      <c r="BH157" s="531">
        <f t="shared" si="40"/>
        <v>0</v>
      </c>
      <c r="BI157" s="204">
        <v>900</v>
      </c>
      <c r="BJ157" s="204">
        <v>350</v>
      </c>
      <c r="BK157" s="205"/>
      <c r="BL157" s="204"/>
      <c r="BM157" s="294"/>
      <c r="BN157" s="181"/>
      <c r="BO157" s="296">
        <f t="shared" si="43"/>
        <v>0</v>
      </c>
      <c r="BP157" s="259">
        <v>0</v>
      </c>
      <c r="BQ157" s="259">
        <v>0</v>
      </c>
      <c r="BR157" s="297">
        <f t="shared" si="44"/>
        <v>0</v>
      </c>
      <c r="BS157" s="206"/>
      <c r="BV157" s="180"/>
      <c r="BW157" s="180"/>
      <c r="BX157" s="180"/>
      <c r="BY157" s="180"/>
      <c r="BZ157" s="180"/>
    </row>
    <row r="158" spans="1:78" s="154" customFormat="1" ht="15" hidden="1" customHeight="1" x14ac:dyDescent="0.3">
      <c r="A158" s="231"/>
      <c r="B158" s="282"/>
      <c r="C158" s="252"/>
      <c r="D158" s="283">
        <v>0</v>
      </c>
      <c r="E158" s="295">
        <v>0</v>
      </c>
      <c r="F158" s="253"/>
      <c r="G158" s="253"/>
      <c r="H158" s="253"/>
      <c r="I158" s="253"/>
      <c r="J158" s="253"/>
      <c r="K158" s="253"/>
      <c r="L158" s="253"/>
      <c r="M158" s="253"/>
      <c r="N158" s="253"/>
      <c r="O158" s="253"/>
      <c r="P158" s="253"/>
      <c r="Q158" s="253"/>
      <c r="R158" s="253"/>
      <c r="S158" s="253"/>
      <c r="T158" s="253"/>
      <c r="U158" s="253"/>
      <c r="V158" s="253"/>
      <c r="W158" s="253"/>
      <c r="X158" s="253"/>
      <c r="Y158" s="253"/>
      <c r="Z158" s="253"/>
      <c r="AA158" s="253"/>
      <c r="AB158" s="253"/>
      <c r="AC158" s="253"/>
      <c r="AD158" s="253"/>
      <c r="AE158" s="253"/>
      <c r="AF158" s="253"/>
      <c r="AG158" s="253"/>
      <c r="AH158" s="253"/>
      <c r="AI158" s="253"/>
      <c r="AJ158" s="253"/>
      <c r="AK158" s="253"/>
      <c r="AL158" s="253"/>
      <c r="AM158" s="253"/>
      <c r="AN158" s="253"/>
      <c r="AO158" s="253"/>
      <c r="AP158" s="253"/>
      <c r="AQ158" s="253"/>
      <c r="AR158" s="253"/>
      <c r="AS158" s="253"/>
      <c r="AT158" s="253"/>
      <c r="AU158" s="253"/>
      <c r="AV158" s="253"/>
      <c r="AW158" s="253"/>
      <c r="AX158" s="253"/>
      <c r="AY158" s="253"/>
      <c r="AZ158" s="253"/>
      <c r="BA158" s="253"/>
      <c r="BB158" s="253"/>
      <c r="BC158" s="253"/>
      <c r="BD158" s="253"/>
      <c r="BG158" s="373">
        <f t="shared" si="39"/>
        <v>0</v>
      </c>
      <c r="BH158" s="531">
        <f t="shared" si="40"/>
        <v>0</v>
      </c>
      <c r="BI158" s="204">
        <v>900</v>
      </c>
      <c r="BJ158" s="204">
        <v>350</v>
      </c>
      <c r="BK158" s="205"/>
      <c r="BL158" s="204"/>
      <c r="BM158" s="294"/>
      <c r="BN158" s="181"/>
      <c r="BO158" s="296">
        <f t="shared" si="43"/>
        <v>0</v>
      </c>
      <c r="BP158" s="259">
        <v>0</v>
      </c>
      <c r="BQ158" s="259">
        <v>0</v>
      </c>
      <c r="BR158" s="297">
        <f t="shared" si="44"/>
        <v>0</v>
      </c>
      <c r="BS158" s="206"/>
      <c r="BV158" s="180"/>
      <c r="BW158" s="180"/>
      <c r="BX158" s="180"/>
      <c r="BY158" s="180"/>
      <c r="BZ158" s="180"/>
    </row>
    <row r="159" spans="1:78" s="154" customFormat="1" ht="15" hidden="1" customHeight="1" x14ac:dyDescent="0.3">
      <c r="A159" s="231"/>
      <c r="B159" s="282"/>
      <c r="C159" s="252"/>
      <c r="D159" s="283">
        <v>0</v>
      </c>
      <c r="E159" s="295">
        <v>0</v>
      </c>
      <c r="F159" s="253"/>
      <c r="G159" s="253"/>
      <c r="H159" s="253"/>
      <c r="I159" s="253"/>
      <c r="J159" s="253"/>
      <c r="K159" s="253"/>
      <c r="L159" s="253"/>
      <c r="M159" s="253"/>
      <c r="N159" s="253"/>
      <c r="O159" s="253"/>
      <c r="P159" s="253"/>
      <c r="Q159" s="253"/>
      <c r="R159" s="253"/>
      <c r="S159" s="253"/>
      <c r="T159" s="253"/>
      <c r="U159" s="253"/>
      <c r="V159" s="253"/>
      <c r="W159" s="253"/>
      <c r="X159" s="253"/>
      <c r="Y159" s="253"/>
      <c r="Z159" s="253"/>
      <c r="AA159" s="253"/>
      <c r="AB159" s="253"/>
      <c r="AC159" s="253"/>
      <c r="AD159" s="253"/>
      <c r="AE159" s="253"/>
      <c r="AF159" s="253"/>
      <c r="AG159" s="253"/>
      <c r="AH159" s="253"/>
      <c r="AI159" s="253"/>
      <c r="AJ159" s="253"/>
      <c r="AK159" s="253"/>
      <c r="AL159" s="253"/>
      <c r="AM159" s="253"/>
      <c r="AN159" s="253"/>
      <c r="AO159" s="253"/>
      <c r="AP159" s="253"/>
      <c r="AQ159" s="253"/>
      <c r="AR159" s="253"/>
      <c r="AS159" s="253"/>
      <c r="AT159" s="253"/>
      <c r="AU159" s="253"/>
      <c r="AV159" s="253"/>
      <c r="AW159" s="253"/>
      <c r="AX159" s="253"/>
      <c r="AY159" s="253"/>
      <c r="AZ159" s="253"/>
      <c r="BA159" s="253"/>
      <c r="BB159" s="253"/>
      <c r="BC159" s="253"/>
      <c r="BD159" s="253"/>
      <c r="BG159" s="373">
        <f t="shared" si="39"/>
        <v>0</v>
      </c>
      <c r="BH159" s="531">
        <f t="shared" si="40"/>
        <v>0</v>
      </c>
      <c r="BI159" s="204">
        <v>900</v>
      </c>
      <c r="BJ159" s="204">
        <v>350</v>
      </c>
      <c r="BK159" s="205"/>
      <c r="BL159" s="204"/>
      <c r="BM159" s="294"/>
      <c r="BN159" s="181"/>
      <c r="BO159" s="296">
        <f t="shared" si="43"/>
        <v>0</v>
      </c>
      <c r="BP159" s="259">
        <v>0</v>
      </c>
      <c r="BQ159" s="259">
        <v>0</v>
      </c>
      <c r="BR159" s="297">
        <f t="shared" si="44"/>
        <v>0</v>
      </c>
      <c r="BS159" s="206"/>
      <c r="BV159" s="180"/>
      <c r="BW159" s="180"/>
      <c r="BX159" s="180"/>
      <c r="BY159" s="180"/>
      <c r="BZ159" s="180"/>
    </row>
    <row r="160" spans="1:78" s="154" customFormat="1" ht="15" hidden="1" customHeight="1" x14ac:dyDescent="0.3">
      <c r="A160" s="231"/>
      <c r="B160" s="282"/>
      <c r="C160" s="252"/>
      <c r="D160" s="283">
        <v>0</v>
      </c>
      <c r="E160" s="295">
        <v>0</v>
      </c>
      <c r="F160" s="253"/>
      <c r="G160" s="253"/>
      <c r="H160" s="253"/>
      <c r="I160" s="253"/>
      <c r="J160" s="253"/>
      <c r="K160" s="253"/>
      <c r="L160" s="253"/>
      <c r="M160" s="253"/>
      <c r="N160" s="253"/>
      <c r="O160" s="253"/>
      <c r="P160" s="253"/>
      <c r="Q160" s="253"/>
      <c r="R160" s="253"/>
      <c r="S160" s="253"/>
      <c r="T160" s="253"/>
      <c r="U160" s="253"/>
      <c r="V160" s="253"/>
      <c r="W160" s="253"/>
      <c r="X160" s="253"/>
      <c r="Y160" s="253"/>
      <c r="Z160" s="253"/>
      <c r="AA160" s="253"/>
      <c r="AB160" s="253"/>
      <c r="AC160" s="253"/>
      <c r="AD160" s="253"/>
      <c r="AE160" s="253"/>
      <c r="AF160" s="253"/>
      <c r="AG160" s="253"/>
      <c r="AH160" s="253"/>
      <c r="AI160" s="253"/>
      <c r="AJ160" s="253"/>
      <c r="AK160" s="253"/>
      <c r="AL160" s="253"/>
      <c r="AM160" s="253"/>
      <c r="AN160" s="253"/>
      <c r="AO160" s="253"/>
      <c r="AP160" s="253"/>
      <c r="AQ160" s="253"/>
      <c r="AR160" s="253"/>
      <c r="AS160" s="253"/>
      <c r="AT160" s="253"/>
      <c r="AU160" s="253"/>
      <c r="AV160" s="253"/>
      <c r="AW160" s="253"/>
      <c r="AX160" s="253"/>
      <c r="AY160" s="253"/>
      <c r="AZ160" s="253"/>
      <c r="BA160" s="253"/>
      <c r="BB160" s="253"/>
      <c r="BC160" s="253"/>
      <c r="BD160" s="253"/>
      <c r="BG160" s="373">
        <f t="shared" si="39"/>
        <v>0</v>
      </c>
      <c r="BH160" s="531">
        <f t="shared" si="40"/>
        <v>0</v>
      </c>
      <c r="BI160" s="204">
        <v>900</v>
      </c>
      <c r="BJ160" s="204">
        <v>350</v>
      </c>
      <c r="BK160" s="205"/>
      <c r="BL160" s="204"/>
      <c r="BM160" s="294"/>
      <c r="BN160" s="181"/>
      <c r="BO160" s="296">
        <f t="shared" si="43"/>
        <v>0</v>
      </c>
      <c r="BP160" s="259">
        <v>0</v>
      </c>
      <c r="BQ160" s="259">
        <v>0</v>
      </c>
      <c r="BR160" s="297">
        <f t="shared" si="44"/>
        <v>0</v>
      </c>
      <c r="BS160" s="206"/>
      <c r="BV160" s="180"/>
      <c r="BW160" s="180"/>
      <c r="BX160" s="180"/>
      <c r="BY160" s="180"/>
      <c r="BZ160" s="180"/>
    </row>
    <row r="161" spans="1:78" s="154" customFormat="1" ht="15" hidden="1" customHeight="1" x14ac:dyDescent="0.3">
      <c r="A161" s="231"/>
      <c r="B161" s="282"/>
      <c r="C161" s="252"/>
      <c r="D161" s="283">
        <v>0</v>
      </c>
      <c r="E161" s="295">
        <v>0</v>
      </c>
      <c r="F161" s="253"/>
      <c r="G161" s="253"/>
      <c r="H161" s="253"/>
      <c r="I161" s="253"/>
      <c r="J161" s="253"/>
      <c r="K161" s="253"/>
      <c r="L161" s="253"/>
      <c r="M161" s="253"/>
      <c r="N161" s="253"/>
      <c r="O161" s="253"/>
      <c r="P161" s="253"/>
      <c r="Q161" s="253"/>
      <c r="R161" s="253"/>
      <c r="S161" s="253"/>
      <c r="T161" s="253"/>
      <c r="U161" s="253"/>
      <c r="V161" s="253"/>
      <c r="W161" s="253"/>
      <c r="X161" s="253"/>
      <c r="Y161" s="253"/>
      <c r="Z161" s="253"/>
      <c r="AA161" s="253"/>
      <c r="AB161" s="253"/>
      <c r="AC161" s="253"/>
      <c r="AD161" s="253"/>
      <c r="AE161" s="253"/>
      <c r="AF161" s="253"/>
      <c r="AG161" s="253"/>
      <c r="AH161" s="253"/>
      <c r="AI161" s="253"/>
      <c r="AJ161" s="253"/>
      <c r="AK161" s="253"/>
      <c r="AL161" s="253"/>
      <c r="AM161" s="253"/>
      <c r="AN161" s="253"/>
      <c r="AO161" s="253"/>
      <c r="AP161" s="253"/>
      <c r="AQ161" s="253"/>
      <c r="AR161" s="253"/>
      <c r="AS161" s="253"/>
      <c r="AT161" s="253"/>
      <c r="AU161" s="253"/>
      <c r="AV161" s="253"/>
      <c r="AW161" s="253"/>
      <c r="AX161" s="253"/>
      <c r="AY161" s="253"/>
      <c r="AZ161" s="253"/>
      <c r="BA161" s="253"/>
      <c r="BB161" s="253"/>
      <c r="BC161" s="253"/>
      <c r="BD161" s="253"/>
      <c r="BG161" s="373">
        <f t="shared" si="39"/>
        <v>0</v>
      </c>
      <c r="BH161" s="531">
        <f t="shared" si="40"/>
        <v>0</v>
      </c>
      <c r="BI161" s="204">
        <v>900</v>
      </c>
      <c r="BJ161" s="204">
        <v>350</v>
      </c>
      <c r="BK161" s="205"/>
      <c r="BL161" s="204"/>
      <c r="BM161" s="294"/>
      <c r="BN161" s="181"/>
      <c r="BO161" s="296">
        <f t="shared" si="43"/>
        <v>0</v>
      </c>
      <c r="BP161" s="259">
        <v>0</v>
      </c>
      <c r="BQ161" s="259">
        <v>0</v>
      </c>
      <c r="BR161" s="297">
        <f t="shared" si="44"/>
        <v>0</v>
      </c>
      <c r="BS161" s="206"/>
      <c r="BV161" s="180"/>
      <c r="BW161" s="180"/>
      <c r="BX161" s="180"/>
      <c r="BY161" s="180"/>
      <c r="BZ161" s="180"/>
    </row>
    <row r="162" spans="1:78" s="154" customFormat="1" ht="14.4" x14ac:dyDescent="0.3">
      <c r="A162" s="207" t="s">
        <v>187</v>
      </c>
      <c r="E162" s="181"/>
      <c r="BG162" s="362"/>
      <c r="BH162" s="534"/>
      <c r="BK162" s="178"/>
      <c r="BM162" s="294"/>
      <c r="BN162" s="181"/>
      <c r="BP162" s="278"/>
      <c r="BQ162" s="278"/>
      <c r="BR162" s="291"/>
      <c r="BS162" s="248"/>
      <c r="BV162" s="180"/>
      <c r="BW162" s="180"/>
      <c r="BX162" s="180"/>
      <c r="BY162" s="180"/>
      <c r="BZ162" s="180"/>
    </row>
    <row r="163" spans="1:78" s="154" customFormat="1" ht="14.4" x14ac:dyDescent="0.3">
      <c r="A163" s="204"/>
      <c r="B163" s="181"/>
      <c r="C163" s="181"/>
      <c r="D163" s="182" t="s">
        <v>188</v>
      </c>
      <c r="E163" s="553">
        <f>SUM(E126:E162)</f>
        <v>0</v>
      </c>
      <c r="F163" s="392">
        <f>SUM(F126:F162)</f>
        <v>0</v>
      </c>
      <c r="G163" s="392">
        <f t="shared" ref="G163:BD163" si="45">SUM(G126:G162)</f>
        <v>0</v>
      </c>
      <c r="H163" s="392">
        <f t="shared" si="45"/>
        <v>0</v>
      </c>
      <c r="I163" s="392">
        <f t="shared" si="45"/>
        <v>0</v>
      </c>
      <c r="J163" s="392">
        <f t="shared" si="45"/>
        <v>0</v>
      </c>
      <c r="K163" s="392">
        <f t="shared" si="45"/>
        <v>0</v>
      </c>
      <c r="L163" s="392">
        <f t="shared" si="45"/>
        <v>0</v>
      </c>
      <c r="M163" s="392">
        <f t="shared" si="45"/>
        <v>0</v>
      </c>
      <c r="N163" s="392">
        <f t="shared" si="45"/>
        <v>0</v>
      </c>
      <c r="O163" s="392">
        <f t="shared" si="45"/>
        <v>0</v>
      </c>
      <c r="P163" s="208">
        <f t="shared" si="45"/>
        <v>0</v>
      </c>
      <c r="Q163" s="208">
        <f t="shared" si="45"/>
        <v>0</v>
      </c>
      <c r="R163" s="208">
        <f t="shared" si="45"/>
        <v>0</v>
      </c>
      <c r="S163" s="208">
        <f t="shared" si="45"/>
        <v>0</v>
      </c>
      <c r="T163" s="208">
        <f t="shared" si="45"/>
        <v>0</v>
      </c>
      <c r="U163" s="208">
        <f t="shared" si="45"/>
        <v>0</v>
      </c>
      <c r="V163" s="208">
        <f t="shared" si="45"/>
        <v>0</v>
      </c>
      <c r="W163" s="208">
        <f t="shared" si="45"/>
        <v>0</v>
      </c>
      <c r="X163" s="208">
        <f t="shared" si="45"/>
        <v>0</v>
      </c>
      <c r="Y163" s="208">
        <f t="shared" si="45"/>
        <v>0</v>
      </c>
      <c r="Z163" s="208">
        <f t="shared" si="45"/>
        <v>0</v>
      </c>
      <c r="AA163" s="208">
        <f t="shared" si="45"/>
        <v>0</v>
      </c>
      <c r="AB163" s="208">
        <f t="shared" si="45"/>
        <v>0</v>
      </c>
      <c r="AC163" s="208">
        <f t="shared" si="45"/>
        <v>0</v>
      </c>
      <c r="AD163" s="208">
        <f t="shared" si="45"/>
        <v>0</v>
      </c>
      <c r="AE163" s="208">
        <f t="shared" si="45"/>
        <v>0</v>
      </c>
      <c r="AF163" s="208">
        <f t="shared" si="45"/>
        <v>0</v>
      </c>
      <c r="AG163" s="208">
        <f t="shared" si="45"/>
        <v>0</v>
      </c>
      <c r="AH163" s="208">
        <f t="shared" si="45"/>
        <v>0</v>
      </c>
      <c r="AI163" s="208">
        <f t="shared" si="45"/>
        <v>0</v>
      </c>
      <c r="AJ163" s="208">
        <f t="shared" si="45"/>
        <v>0</v>
      </c>
      <c r="AK163" s="208">
        <f t="shared" si="45"/>
        <v>0</v>
      </c>
      <c r="AL163" s="208">
        <f t="shared" si="45"/>
        <v>0</v>
      </c>
      <c r="AM163" s="208">
        <f t="shared" si="45"/>
        <v>0</v>
      </c>
      <c r="AN163" s="208">
        <f t="shared" si="45"/>
        <v>0</v>
      </c>
      <c r="AO163" s="208">
        <f t="shared" si="45"/>
        <v>0</v>
      </c>
      <c r="AP163" s="208">
        <f t="shared" si="45"/>
        <v>0</v>
      </c>
      <c r="AQ163" s="208">
        <f t="shared" si="45"/>
        <v>0</v>
      </c>
      <c r="AR163" s="208">
        <f t="shared" si="45"/>
        <v>0</v>
      </c>
      <c r="AS163" s="208">
        <f t="shared" si="45"/>
        <v>0</v>
      </c>
      <c r="AT163" s="208">
        <f t="shared" si="45"/>
        <v>0</v>
      </c>
      <c r="AU163" s="208">
        <f t="shared" si="45"/>
        <v>0</v>
      </c>
      <c r="AV163" s="208">
        <f t="shared" si="45"/>
        <v>0</v>
      </c>
      <c r="AW163" s="208">
        <f t="shared" si="45"/>
        <v>0</v>
      </c>
      <c r="AX163" s="208">
        <f t="shared" si="45"/>
        <v>0</v>
      </c>
      <c r="AY163" s="208">
        <f t="shared" si="45"/>
        <v>0</v>
      </c>
      <c r="AZ163" s="208">
        <f t="shared" si="45"/>
        <v>0</v>
      </c>
      <c r="BA163" s="208">
        <f t="shared" si="45"/>
        <v>0</v>
      </c>
      <c r="BB163" s="208">
        <f t="shared" si="45"/>
        <v>0</v>
      </c>
      <c r="BC163" s="208">
        <f t="shared" si="45"/>
        <v>0</v>
      </c>
      <c r="BD163" s="208">
        <f t="shared" si="45"/>
        <v>0</v>
      </c>
      <c r="BG163" s="392">
        <f>SUM(BG126:BG162)</f>
        <v>0</v>
      </c>
      <c r="BH163" s="529"/>
      <c r="BK163" s="178"/>
      <c r="BM163" s="294"/>
      <c r="BN163" s="181"/>
      <c r="BO163" s="468">
        <f>SUM(BO126:BO162)</f>
        <v>0</v>
      </c>
      <c r="BP163" s="468">
        <f>SUM(BP126:BP162)</f>
        <v>0</v>
      </c>
      <c r="BQ163" s="468">
        <f>SUM(BQ126:BQ162)</f>
        <v>0</v>
      </c>
      <c r="BR163" s="468">
        <f>SUM(BR126:BR162)</f>
        <v>0</v>
      </c>
      <c r="BS163" s="248"/>
      <c r="BV163" s="180"/>
      <c r="BW163" s="180"/>
      <c r="BX163" s="180"/>
      <c r="BY163" s="180"/>
      <c r="BZ163" s="180"/>
    </row>
    <row r="164" spans="1:78" s="154" customFormat="1" ht="15" customHeight="1" x14ac:dyDescent="0.3">
      <c r="A164" s="204"/>
      <c r="B164" s="181"/>
      <c r="C164" s="181"/>
      <c r="D164" s="182"/>
      <c r="E164" s="413"/>
      <c r="F164" s="415"/>
      <c r="G164" s="415"/>
      <c r="H164" s="415"/>
      <c r="I164" s="415"/>
      <c r="J164" s="415"/>
      <c r="K164" s="415"/>
      <c r="L164" s="415"/>
      <c r="M164" s="415"/>
      <c r="N164" s="415"/>
      <c r="O164" s="415"/>
      <c r="P164" s="416"/>
      <c r="Q164" s="416"/>
      <c r="R164" s="416"/>
      <c r="S164" s="416"/>
      <c r="T164" s="416"/>
      <c r="U164" s="416"/>
      <c r="V164" s="416"/>
      <c r="W164" s="416"/>
      <c r="X164" s="416"/>
      <c r="Y164" s="416"/>
      <c r="Z164" s="416"/>
      <c r="AA164" s="416"/>
      <c r="AB164" s="416"/>
      <c r="AC164" s="416"/>
      <c r="AD164" s="416"/>
      <c r="AE164" s="416"/>
      <c r="AF164" s="416"/>
      <c r="AG164" s="416"/>
      <c r="AH164" s="416"/>
      <c r="AI164" s="416"/>
      <c r="AJ164" s="416"/>
      <c r="AK164" s="416"/>
      <c r="AL164" s="416"/>
      <c r="AM164" s="416"/>
      <c r="AN164" s="416"/>
      <c r="AO164" s="416"/>
      <c r="AP164" s="416"/>
      <c r="AQ164" s="416"/>
      <c r="AR164" s="416"/>
      <c r="AS164" s="416"/>
      <c r="AT164" s="416"/>
      <c r="AU164" s="416"/>
      <c r="AV164" s="416"/>
      <c r="AW164" s="416"/>
      <c r="AX164" s="416"/>
      <c r="AY164" s="416"/>
      <c r="AZ164" s="416"/>
      <c r="BA164" s="416"/>
      <c r="BB164" s="416"/>
      <c r="BC164" s="416"/>
      <c r="BD164" s="416"/>
      <c r="BG164" s="415"/>
      <c r="BH164" s="529"/>
      <c r="BK164" s="178"/>
      <c r="BM164" s="294"/>
      <c r="BN164" s="181"/>
      <c r="BO164" s="414"/>
      <c r="BP164" s="414"/>
      <c r="BQ164" s="414"/>
      <c r="BR164" s="414"/>
      <c r="BS164" s="248"/>
      <c r="BV164" s="180"/>
      <c r="BW164" s="180"/>
      <c r="BX164" s="180"/>
      <c r="BY164" s="180"/>
      <c r="BZ164" s="180"/>
    </row>
    <row r="165" spans="1:78" s="154" customFormat="1" ht="15" customHeight="1" x14ac:dyDescent="0.3">
      <c r="A165" s="204"/>
      <c r="B165" s="191"/>
      <c r="C165" s="191"/>
      <c r="D165" s="191"/>
      <c r="E165" s="168"/>
      <c r="BH165" s="522"/>
      <c r="BK165" s="178"/>
      <c r="BM165" s="294"/>
      <c r="BN165" s="181"/>
      <c r="BP165" s="278"/>
      <c r="BQ165" s="278"/>
      <c r="BR165" s="291"/>
      <c r="BS165" s="248"/>
      <c r="BV165" s="180"/>
      <c r="BW165" s="180"/>
      <c r="BX165" s="180"/>
      <c r="BY165" s="180"/>
      <c r="BZ165" s="180"/>
    </row>
    <row r="166" spans="1:78" s="165" customFormat="1" ht="21" x14ac:dyDescent="0.25">
      <c r="A166" s="298"/>
      <c r="B166" s="356" t="s">
        <v>189</v>
      </c>
      <c r="C166" s="357"/>
      <c r="D166" s="357"/>
      <c r="E166" s="396"/>
      <c r="F166" s="397"/>
      <c r="G166" s="397"/>
      <c r="H166" s="397"/>
      <c r="I166" s="397"/>
      <c r="J166" s="397"/>
      <c r="K166" s="397"/>
      <c r="L166" s="397"/>
      <c r="M166" s="397"/>
      <c r="N166" s="397"/>
      <c r="O166" s="397"/>
      <c r="P166" s="397"/>
      <c r="Q166" s="397"/>
      <c r="R166" s="397"/>
      <c r="S166" s="397"/>
      <c r="T166" s="397"/>
      <c r="U166" s="397"/>
      <c r="V166" s="397"/>
      <c r="W166" s="397"/>
      <c r="X166" s="397"/>
      <c r="Y166" s="397"/>
      <c r="Z166" s="397"/>
      <c r="AA166" s="397"/>
      <c r="AB166" s="397"/>
      <c r="AC166" s="397"/>
      <c r="AD166" s="397"/>
      <c r="AE166" s="397"/>
      <c r="AF166" s="397"/>
      <c r="AG166" s="397"/>
      <c r="AH166" s="397"/>
      <c r="AI166" s="397"/>
      <c r="AJ166" s="397"/>
      <c r="AK166" s="397"/>
      <c r="AL166" s="397"/>
      <c r="AM166" s="397"/>
      <c r="AN166" s="397"/>
      <c r="AO166" s="397"/>
      <c r="AP166" s="397"/>
      <c r="AQ166" s="397"/>
      <c r="AR166" s="397"/>
      <c r="AS166" s="397"/>
      <c r="AT166" s="397"/>
      <c r="AU166" s="397"/>
      <c r="AV166" s="397"/>
      <c r="AW166" s="397"/>
      <c r="AX166" s="397"/>
      <c r="AY166" s="397"/>
      <c r="AZ166" s="397"/>
      <c r="BA166" s="397"/>
      <c r="BB166" s="397"/>
      <c r="BC166" s="397"/>
      <c r="BD166" s="397"/>
      <c r="BE166" s="398"/>
      <c r="BF166" s="398"/>
      <c r="BG166" s="398"/>
      <c r="BH166" s="537"/>
      <c r="BK166" s="201"/>
      <c r="BM166" s="294"/>
      <c r="BN166" s="294"/>
      <c r="BP166" s="300"/>
      <c r="BQ166" s="300"/>
      <c r="BR166" s="301"/>
      <c r="BS166" s="276"/>
      <c r="BV166" s="203"/>
      <c r="BW166" s="203"/>
      <c r="BX166" s="203"/>
      <c r="BY166" s="203"/>
      <c r="BZ166" s="203"/>
    </row>
    <row r="167" spans="1:78" s="154" customFormat="1" ht="14.4" x14ac:dyDescent="0.3">
      <c r="A167" s="204"/>
      <c r="B167" s="359" t="s">
        <v>190</v>
      </c>
      <c r="C167" s="360"/>
      <c r="D167" s="360"/>
      <c r="E167" s="361"/>
      <c r="F167" s="362"/>
      <c r="G167" s="362"/>
      <c r="H167" s="362"/>
      <c r="I167" s="362"/>
      <c r="J167" s="362"/>
      <c r="K167" s="362"/>
      <c r="L167" s="362"/>
      <c r="M167" s="362"/>
      <c r="N167" s="362"/>
      <c r="O167" s="362"/>
      <c r="P167" s="362"/>
      <c r="Q167" s="362"/>
      <c r="R167" s="362"/>
      <c r="S167" s="362"/>
      <c r="T167" s="362"/>
      <c r="U167" s="362"/>
      <c r="V167" s="362"/>
      <c r="W167" s="362"/>
      <c r="X167" s="362"/>
      <c r="Y167" s="362"/>
      <c r="Z167" s="362"/>
      <c r="AA167" s="362"/>
      <c r="AB167" s="362"/>
      <c r="AC167" s="362"/>
      <c r="AD167" s="362"/>
      <c r="AE167" s="362"/>
      <c r="AF167" s="362"/>
      <c r="AG167" s="362"/>
      <c r="AH167" s="362"/>
      <c r="AI167" s="362"/>
      <c r="AJ167" s="362"/>
      <c r="AK167" s="362"/>
      <c r="AL167" s="362"/>
      <c r="AM167" s="362"/>
      <c r="AN167" s="362"/>
      <c r="AO167" s="362"/>
      <c r="AP167" s="362"/>
      <c r="AQ167" s="362"/>
      <c r="AR167" s="362"/>
      <c r="AS167" s="362"/>
      <c r="AT167" s="362"/>
      <c r="AU167" s="362"/>
      <c r="AV167" s="362"/>
      <c r="AW167" s="362"/>
      <c r="AX167" s="362"/>
      <c r="AY167" s="362"/>
      <c r="AZ167" s="362"/>
      <c r="BA167" s="362"/>
      <c r="BB167" s="362"/>
      <c r="BC167" s="362"/>
      <c r="BD167" s="362"/>
      <c r="BE167" s="362"/>
      <c r="BF167" s="362"/>
      <c r="BG167" s="362"/>
      <c r="BH167" s="534"/>
      <c r="BK167" s="178"/>
      <c r="BM167" s="294"/>
      <c r="BN167" s="168"/>
      <c r="BO167" s="181"/>
      <c r="BP167" s="278"/>
      <c r="BQ167" s="278"/>
      <c r="BR167" s="291"/>
      <c r="BS167" s="248"/>
      <c r="BV167" s="180"/>
      <c r="BW167" s="180"/>
      <c r="BX167" s="180"/>
      <c r="BY167" s="180"/>
      <c r="BZ167" s="180"/>
    </row>
    <row r="168" spans="1:78" s="154" customFormat="1" ht="14.4" x14ac:dyDescent="0.3">
      <c r="A168" s="204"/>
      <c r="B168" s="359" t="s">
        <v>191</v>
      </c>
      <c r="C168" s="360"/>
      <c r="D168" s="360"/>
      <c r="E168" s="361"/>
      <c r="F168" s="362"/>
      <c r="G168" s="362"/>
      <c r="H168" s="362"/>
      <c r="I168" s="362"/>
      <c r="J168" s="362"/>
      <c r="K168" s="362"/>
      <c r="L168" s="362"/>
      <c r="M168" s="362"/>
      <c r="N168" s="362"/>
      <c r="O168" s="362"/>
      <c r="P168" s="362"/>
      <c r="Q168" s="362"/>
      <c r="R168" s="362"/>
      <c r="S168" s="362"/>
      <c r="T168" s="362"/>
      <c r="U168" s="362"/>
      <c r="V168" s="362"/>
      <c r="W168" s="362"/>
      <c r="X168" s="362"/>
      <c r="Y168" s="362"/>
      <c r="Z168" s="362"/>
      <c r="AA168" s="362"/>
      <c r="AB168" s="362"/>
      <c r="AC168" s="362"/>
      <c r="AD168" s="362"/>
      <c r="AE168" s="362"/>
      <c r="AF168" s="362"/>
      <c r="AG168" s="362"/>
      <c r="AH168" s="362"/>
      <c r="AI168" s="362"/>
      <c r="AJ168" s="362"/>
      <c r="AK168" s="362"/>
      <c r="AL168" s="362"/>
      <c r="AM168" s="362"/>
      <c r="AN168" s="362"/>
      <c r="AO168" s="362"/>
      <c r="AP168" s="362"/>
      <c r="AQ168" s="362"/>
      <c r="AR168" s="362"/>
      <c r="AS168" s="362"/>
      <c r="AT168" s="362"/>
      <c r="AU168" s="362"/>
      <c r="AV168" s="362"/>
      <c r="AW168" s="362"/>
      <c r="AX168" s="362"/>
      <c r="AY168" s="362"/>
      <c r="AZ168" s="362"/>
      <c r="BA168" s="362"/>
      <c r="BB168" s="362"/>
      <c r="BC168" s="362"/>
      <c r="BD168" s="362"/>
      <c r="BE168" s="362"/>
      <c r="BF168" s="362"/>
      <c r="BG168" s="362"/>
      <c r="BH168" s="534"/>
      <c r="BK168" s="178"/>
      <c r="BM168" s="294"/>
      <c r="BN168" s="168"/>
      <c r="BO168" s="181"/>
      <c r="BP168" s="278"/>
      <c r="BQ168" s="278"/>
      <c r="BR168" s="291"/>
      <c r="BS168" s="248"/>
      <c r="BV168" s="180"/>
      <c r="BW168" s="180"/>
      <c r="BX168" s="180"/>
      <c r="BY168" s="180"/>
      <c r="BZ168" s="180"/>
    </row>
    <row r="169" spans="1:78" s="154" customFormat="1" ht="14.4" x14ac:dyDescent="0.3">
      <c r="A169" s="204"/>
      <c r="B169" s="359" t="s">
        <v>192</v>
      </c>
      <c r="C169" s="360"/>
      <c r="D169" s="360"/>
      <c r="E169" s="361"/>
      <c r="F169" s="362"/>
      <c r="G169" s="362"/>
      <c r="H169" s="362"/>
      <c r="I169" s="362"/>
      <c r="J169" s="362"/>
      <c r="K169" s="362"/>
      <c r="L169" s="362"/>
      <c r="M169" s="362"/>
      <c r="N169" s="362"/>
      <c r="O169" s="362"/>
      <c r="P169" s="362"/>
      <c r="Q169" s="362"/>
      <c r="R169" s="362"/>
      <c r="S169" s="362"/>
      <c r="T169" s="362"/>
      <c r="U169" s="362"/>
      <c r="V169" s="362"/>
      <c r="W169" s="362"/>
      <c r="X169" s="362"/>
      <c r="Y169" s="362"/>
      <c r="Z169" s="362"/>
      <c r="AA169" s="362"/>
      <c r="AB169" s="362"/>
      <c r="AC169" s="362"/>
      <c r="AD169" s="362"/>
      <c r="AE169" s="362"/>
      <c r="AF169" s="362"/>
      <c r="AG169" s="362"/>
      <c r="AH169" s="362"/>
      <c r="AI169" s="362"/>
      <c r="AJ169" s="362"/>
      <c r="AK169" s="362"/>
      <c r="AL169" s="362"/>
      <c r="AM169" s="362"/>
      <c r="AN169" s="362"/>
      <c r="AO169" s="362"/>
      <c r="AP169" s="362"/>
      <c r="AQ169" s="362"/>
      <c r="AR169" s="362"/>
      <c r="AS169" s="362"/>
      <c r="AT169" s="362"/>
      <c r="AU169" s="362"/>
      <c r="AV169" s="362"/>
      <c r="AW169" s="362"/>
      <c r="AX169" s="362"/>
      <c r="AY169" s="362"/>
      <c r="AZ169" s="362"/>
      <c r="BA169" s="362"/>
      <c r="BB169" s="362"/>
      <c r="BC169" s="362"/>
      <c r="BD169" s="362"/>
      <c r="BE169" s="362"/>
      <c r="BF169" s="362"/>
      <c r="BG169" s="362"/>
      <c r="BH169" s="534"/>
      <c r="BK169" s="178"/>
      <c r="BM169" s="294"/>
      <c r="BN169" s="168"/>
      <c r="BO169" s="181"/>
      <c r="BP169" s="278"/>
      <c r="BQ169" s="278"/>
      <c r="BR169" s="291"/>
      <c r="BS169" s="248"/>
      <c r="BV169" s="180"/>
      <c r="BW169" s="180"/>
      <c r="BX169" s="180"/>
      <c r="BY169" s="180"/>
      <c r="BZ169" s="180"/>
    </row>
    <row r="170" spans="1:78" s="179" customFormat="1" ht="66" hidden="1" customHeight="1" x14ac:dyDescent="0.3">
      <c r="A170" s="231"/>
      <c r="B170" s="382"/>
      <c r="C170" s="377"/>
      <c r="D170" s="377"/>
      <c r="E170" s="383"/>
      <c r="F170" s="373" t="str">
        <f t="shared" ref="F170:AK170" si="46">IF(F1&lt;&gt;"",F1,"")</f>
        <v/>
      </c>
      <c r="G170" s="373" t="str">
        <f t="shared" si="46"/>
        <v/>
      </c>
      <c r="H170" s="373" t="str">
        <f t="shared" si="46"/>
        <v/>
      </c>
      <c r="I170" s="373" t="str">
        <f t="shared" si="46"/>
        <v/>
      </c>
      <c r="J170" s="373" t="str">
        <f t="shared" si="46"/>
        <v/>
      </c>
      <c r="K170" s="373" t="str">
        <f t="shared" si="46"/>
        <v/>
      </c>
      <c r="L170" s="373" t="str">
        <f t="shared" si="46"/>
        <v/>
      </c>
      <c r="M170" s="373" t="str">
        <f t="shared" si="46"/>
        <v/>
      </c>
      <c r="N170" s="373" t="str">
        <f t="shared" si="46"/>
        <v/>
      </c>
      <c r="O170" s="373" t="str">
        <f t="shared" si="46"/>
        <v/>
      </c>
      <c r="P170" s="373" t="str">
        <f t="shared" si="46"/>
        <v/>
      </c>
      <c r="Q170" s="373" t="str">
        <f t="shared" si="46"/>
        <v/>
      </c>
      <c r="R170" s="373" t="str">
        <f t="shared" si="46"/>
        <v/>
      </c>
      <c r="S170" s="373" t="str">
        <f t="shared" si="46"/>
        <v/>
      </c>
      <c r="T170" s="373" t="str">
        <f t="shared" si="46"/>
        <v/>
      </c>
      <c r="U170" s="373" t="str">
        <f t="shared" si="46"/>
        <v/>
      </c>
      <c r="V170" s="373" t="str">
        <f t="shared" si="46"/>
        <v/>
      </c>
      <c r="W170" s="373" t="str">
        <f t="shared" si="46"/>
        <v/>
      </c>
      <c r="X170" s="373" t="str">
        <f t="shared" si="46"/>
        <v/>
      </c>
      <c r="Y170" s="373" t="str">
        <f t="shared" si="46"/>
        <v/>
      </c>
      <c r="Z170" s="373" t="str">
        <f t="shared" si="46"/>
        <v/>
      </c>
      <c r="AA170" s="373" t="str">
        <f t="shared" si="46"/>
        <v/>
      </c>
      <c r="AB170" s="373" t="str">
        <f t="shared" si="46"/>
        <v/>
      </c>
      <c r="AC170" s="373" t="str">
        <f t="shared" si="46"/>
        <v/>
      </c>
      <c r="AD170" s="373" t="str">
        <f t="shared" si="46"/>
        <v/>
      </c>
      <c r="AE170" s="373" t="str">
        <f t="shared" si="46"/>
        <v/>
      </c>
      <c r="AF170" s="373" t="str">
        <f t="shared" si="46"/>
        <v/>
      </c>
      <c r="AG170" s="373" t="str">
        <f t="shared" si="46"/>
        <v/>
      </c>
      <c r="AH170" s="373" t="str">
        <f t="shared" si="46"/>
        <v/>
      </c>
      <c r="AI170" s="373" t="str">
        <f t="shared" si="46"/>
        <v/>
      </c>
      <c r="AJ170" s="373" t="str">
        <f t="shared" si="46"/>
        <v/>
      </c>
      <c r="AK170" s="373" t="str">
        <f t="shared" si="46"/>
        <v/>
      </c>
      <c r="AL170" s="373" t="str">
        <f t="shared" ref="AL170:BD170" si="47">IF(AL1&lt;&gt;"",AL1,"")</f>
        <v/>
      </c>
      <c r="AM170" s="373" t="str">
        <f t="shared" si="47"/>
        <v/>
      </c>
      <c r="AN170" s="373" t="str">
        <f t="shared" si="47"/>
        <v/>
      </c>
      <c r="AO170" s="373" t="str">
        <f t="shared" si="47"/>
        <v/>
      </c>
      <c r="AP170" s="373" t="str">
        <f t="shared" si="47"/>
        <v/>
      </c>
      <c r="AQ170" s="373" t="str">
        <f t="shared" si="47"/>
        <v/>
      </c>
      <c r="AR170" s="373" t="str">
        <f t="shared" si="47"/>
        <v/>
      </c>
      <c r="AS170" s="373" t="str">
        <f t="shared" si="47"/>
        <v/>
      </c>
      <c r="AT170" s="373" t="str">
        <f t="shared" si="47"/>
        <v/>
      </c>
      <c r="AU170" s="373" t="str">
        <f t="shared" si="47"/>
        <v/>
      </c>
      <c r="AV170" s="373" t="str">
        <f t="shared" si="47"/>
        <v/>
      </c>
      <c r="AW170" s="373" t="str">
        <f t="shared" si="47"/>
        <v/>
      </c>
      <c r="AX170" s="373" t="str">
        <f t="shared" si="47"/>
        <v/>
      </c>
      <c r="AY170" s="373" t="str">
        <f t="shared" si="47"/>
        <v/>
      </c>
      <c r="AZ170" s="373" t="str">
        <f t="shared" si="47"/>
        <v/>
      </c>
      <c r="BA170" s="373" t="str">
        <f t="shared" si="47"/>
        <v/>
      </c>
      <c r="BB170" s="373" t="str">
        <f t="shared" si="47"/>
        <v/>
      </c>
      <c r="BC170" s="373" t="str">
        <f t="shared" si="47"/>
        <v/>
      </c>
      <c r="BD170" s="373" t="str">
        <f t="shared" si="47"/>
        <v/>
      </c>
      <c r="BE170" s="377"/>
      <c r="BF170" s="377"/>
      <c r="BG170" s="377"/>
      <c r="BH170" s="538"/>
      <c r="BK170" s="185"/>
      <c r="BM170" s="294"/>
      <c r="BN170" s="188"/>
      <c r="BO170" s="181"/>
      <c r="BP170" s="192"/>
      <c r="BQ170" s="192"/>
      <c r="BR170" s="193"/>
      <c r="BS170" s="153"/>
      <c r="BV170" s="148"/>
      <c r="BW170" s="148"/>
      <c r="BX170" s="148"/>
      <c r="BY170" s="148"/>
      <c r="BZ170" s="148"/>
    </row>
    <row r="171" spans="1:78" ht="14.4" x14ac:dyDescent="0.25">
      <c r="B171" s="364"/>
      <c r="C171" s="364"/>
      <c r="D171" s="399"/>
      <c r="E171" s="378" t="s">
        <v>193</v>
      </c>
      <c r="F171" s="302"/>
      <c r="G171" s="302"/>
      <c r="H171" s="302"/>
      <c r="I171" s="302"/>
      <c r="J171" s="302"/>
      <c r="K171" s="302"/>
      <c r="L171" s="302"/>
      <c r="M171" s="302"/>
      <c r="N171" s="302"/>
      <c r="O171" s="302"/>
      <c r="P171" s="302"/>
      <c r="Q171" s="302"/>
      <c r="R171" s="302"/>
      <c r="S171" s="302"/>
      <c r="T171" s="302"/>
      <c r="U171" s="302"/>
      <c r="V171" s="302"/>
      <c r="W171" s="302"/>
      <c r="X171" s="302"/>
      <c r="Y171" s="302"/>
      <c r="Z171" s="302"/>
      <c r="AA171" s="302"/>
      <c r="AB171" s="302"/>
      <c r="AC171" s="302"/>
      <c r="AD171" s="302"/>
      <c r="AE171" s="302"/>
      <c r="AF171" s="302"/>
      <c r="AG171" s="302"/>
      <c r="AH171" s="302"/>
      <c r="AI171" s="302"/>
      <c r="AJ171" s="302"/>
      <c r="AK171" s="302"/>
      <c r="AL171" s="302"/>
      <c r="AM171" s="302"/>
      <c r="AN171" s="302"/>
      <c r="AO171" s="302"/>
      <c r="AP171" s="302"/>
      <c r="AQ171" s="302"/>
      <c r="AR171" s="302"/>
      <c r="AS171" s="302"/>
      <c r="AT171" s="302"/>
      <c r="AU171" s="302"/>
      <c r="AV171" s="302"/>
      <c r="AW171" s="302"/>
      <c r="AX171" s="302"/>
      <c r="AY171" s="302"/>
      <c r="AZ171" s="302"/>
      <c r="BA171" s="302"/>
      <c r="BB171" s="302"/>
      <c r="BC171" s="302"/>
      <c r="BD171" s="302"/>
      <c r="BE171" s="228"/>
      <c r="BF171" s="228"/>
      <c r="BG171" s="400"/>
      <c r="BH171" s="539"/>
      <c r="BI171" s="234"/>
      <c r="BK171" s="169"/>
    </row>
    <row r="172" spans="1:78" s="154" customFormat="1" ht="28.8" x14ac:dyDescent="0.3">
      <c r="A172" s="303"/>
      <c r="B172" s="384" t="s">
        <v>194</v>
      </c>
      <c r="C172" s="385"/>
      <c r="D172" s="385" t="s">
        <v>195</v>
      </c>
      <c r="E172" s="362"/>
      <c r="F172" s="401" t="s">
        <v>196</v>
      </c>
      <c r="G172" s="361"/>
      <c r="H172" s="361"/>
      <c r="I172" s="361"/>
      <c r="J172" s="400"/>
      <c r="K172" s="361"/>
      <c r="L172" s="402"/>
      <c r="M172" s="402"/>
      <c r="N172" s="402"/>
      <c r="O172" s="400"/>
      <c r="P172" s="362"/>
      <c r="Q172" s="362"/>
      <c r="R172" s="362"/>
      <c r="S172" s="362"/>
      <c r="T172" s="362"/>
      <c r="U172" s="362"/>
      <c r="V172" s="362"/>
      <c r="W172" s="362"/>
      <c r="X172" s="362"/>
      <c r="Y172" s="362"/>
      <c r="Z172" s="362"/>
      <c r="AA172" s="362"/>
      <c r="AB172" s="362"/>
      <c r="AC172" s="362"/>
      <c r="AD172" s="362"/>
      <c r="AE172" s="362"/>
      <c r="AF172" s="362"/>
      <c r="AG172" s="362"/>
      <c r="AH172" s="362"/>
      <c r="AI172" s="362"/>
      <c r="AJ172" s="362"/>
      <c r="AK172" s="362"/>
      <c r="AL172" s="362"/>
      <c r="AM172" s="362"/>
      <c r="AN172" s="362"/>
      <c r="AO172" s="362"/>
      <c r="AP172" s="362"/>
      <c r="AQ172" s="362"/>
      <c r="AR172" s="362"/>
      <c r="AS172" s="362"/>
      <c r="AT172" s="362"/>
      <c r="AU172" s="362"/>
      <c r="AV172" s="362"/>
      <c r="AW172" s="362"/>
      <c r="AX172" s="362"/>
      <c r="AY172" s="362"/>
      <c r="AZ172" s="362"/>
      <c r="BA172" s="362"/>
      <c r="BB172" s="362"/>
      <c r="BC172" s="362"/>
      <c r="BD172" s="362"/>
      <c r="BE172" s="362"/>
      <c r="BF172" s="362"/>
      <c r="BG172" s="362"/>
      <c r="BH172" s="540" t="s">
        <v>197</v>
      </c>
      <c r="BK172" s="178"/>
      <c r="BM172" s="294"/>
      <c r="BN172" s="168"/>
      <c r="BO172" s="175" t="s">
        <v>186</v>
      </c>
      <c r="BP172" s="175" t="s">
        <v>113</v>
      </c>
      <c r="BQ172" s="175" t="s">
        <v>145</v>
      </c>
      <c r="BR172" s="202" t="s">
        <v>146</v>
      </c>
      <c r="BS172" s="206" t="s">
        <v>116</v>
      </c>
      <c r="BT172" s="601" t="s">
        <v>332</v>
      </c>
      <c r="BV172" s="180"/>
      <c r="BW172" s="180"/>
      <c r="BX172" s="180"/>
      <c r="BY172" s="180"/>
      <c r="BZ172" s="180"/>
    </row>
    <row r="173" spans="1:78" s="154" customFormat="1" ht="15" customHeight="1" x14ac:dyDescent="0.3">
      <c r="A173" s="303"/>
      <c r="B173" s="771"/>
      <c r="C173" s="772"/>
      <c r="D173" s="403"/>
      <c r="E173" s="362"/>
      <c r="F173" s="404">
        <v>0</v>
      </c>
      <c r="G173" s="404">
        <v>0</v>
      </c>
      <c r="H173" s="404">
        <v>0</v>
      </c>
      <c r="I173" s="404">
        <v>0</v>
      </c>
      <c r="J173" s="404">
        <v>0</v>
      </c>
      <c r="K173" s="404">
        <v>0</v>
      </c>
      <c r="L173" s="404">
        <v>0</v>
      </c>
      <c r="M173" s="404">
        <v>0</v>
      </c>
      <c r="N173" s="404">
        <v>0</v>
      </c>
      <c r="O173" s="404">
        <v>0</v>
      </c>
      <c r="P173" s="404"/>
      <c r="Q173" s="404"/>
      <c r="R173" s="404"/>
      <c r="S173" s="404"/>
      <c r="T173" s="404"/>
      <c r="U173" s="404"/>
      <c r="V173" s="404"/>
      <c r="W173" s="404"/>
      <c r="X173" s="404"/>
      <c r="Y173" s="404"/>
      <c r="Z173" s="404"/>
      <c r="AA173" s="404"/>
      <c r="AB173" s="404"/>
      <c r="AC173" s="404"/>
      <c r="AD173" s="404"/>
      <c r="AE173" s="404"/>
      <c r="AF173" s="404"/>
      <c r="AG173" s="404"/>
      <c r="AH173" s="404"/>
      <c r="AI173" s="404"/>
      <c r="AJ173" s="404"/>
      <c r="AK173" s="404"/>
      <c r="AL173" s="404"/>
      <c r="AM173" s="404"/>
      <c r="AN173" s="404"/>
      <c r="AO173" s="404"/>
      <c r="AP173" s="404"/>
      <c r="AQ173" s="404"/>
      <c r="AR173" s="404"/>
      <c r="AS173" s="404"/>
      <c r="AT173" s="404"/>
      <c r="AU173" s="404"/>
      <c r="AV173" s="404"/>
      <c r="AW173" s="404"/>
      <c r="AX173" s="404"/>
      <c r="AY173" s="404"/>
      <c r="AZ173" s="404"/>
      <c r="BA173" s="404"/>
      <c r="BB173" s="404"/>
      <c r="BC173" s="404"/>
      <c r="BD173" s="404"/>
      <c r="BE173" s="381"/>
      <c r="BF173" s="381"/>
      <c r="BG173" s="381"/>
      <c r="BH173" s="541">
        <f>SUM(F173:BE173)</f>
        <v>0</v>
      </c>
      <c r="BI173" s="305"/>
      <c r="BJ173" s="305"/>
      <c r="BK173" s="306"/>
      <c r="BL173" s="305"/>
      <c r="BM173" s="181"/>
      <c r="BN173" s="307"/>
      <c r="BO173" s="296">
        <f t="shared" ref="BO173:BO210" si="48">BH173</f>
        <v>0</v>
      </c>
      <c r="BP173" s="259">
        <v>0</v>
      </c>
      <c r="BQ173" s="259">
        <v>0</v>
      </c>
      <c r="BR173" s="297">
        <f>BH173-BO173-BP173-BQ173</f>
        <v>0</v>
      </c>
      <c r="BS173" s="206"/>
      <c r="BT173" s="601"/>
      <c r="BV173" s="180"/>
      <c r="BW173" s="180"/>
      <c r="BX173" s="180"/>
      <c r="BY173" s="180"/>
      <c r="BZ173" s="180"/>
    </row>
    <row r="174" spans="1:78" s="154" customFormat="1" ht="15" customHeight="1" x14ac:dyDescent="0.3">
      <c r="A174" s="303"/>
      <c r="B174" s="771"/>
      <c r="C174" s="772"/>
      <c r="D174" s="403"/>
      <c r="E174" s="362"/>
      <c r="F174" s="404">
        <v>0</v>
      </c>
      <c r="G174" s="404">
        <v>0</v>
      </c>
      <c r="H174" s="404">
        <v>0</v>
      </c>
      <c r="I174" s="404">
        <v>0</v>
      </c>
      <c r="J174" s="404">
        <v>0</v>
      </c>
      <c r="K174" s="404">
        <v>0</v>
      </c>
      <c r="L174" s="404">
        <v>0</v>
      </c>
      <c r="M174" s="404">
        <v>0</v>
      </c>
      <c r="N174" s="404">
        <v>0</v>
      </c>
      <c r="O174" s="404">
        <v>0</v>
      </c>
      <c r="P174" s="404"/>
      <c r="Q174" s="404"/>
      <c r="R174" s="404"/>
      <c r="S174" s="404"/>
      <c r="T174" s="404"/>
      <c r="U174" s="404"/>
      <c r="V174" s="404"/>
      <c r="W174" s="404"/>
      <c r="X174" s="404"/>
      <c r="Y174" s="404"/>
      <c r="Z174" s="404"/>
      <c r="AA174" s="404"/>
      <c r="AB174" s="404"/>
      <c r="AC174" s="404"/>
      <c r="AD174" s="404"/>
      <c r="AE174" s="404"/>
      <c r="AF174" s="404"/>
      <c r="AG174" s="404"/>
      <c r="AH174" s="404"/>
      <c r="AI174" s="404"/>
      <c r="AJ174" s="404"/>
      <c r="AK174" s="404"/>
      <c r="AL174" s="404"/>
      <c r="AM174" s="404"/>
      <c r="AN174" s="404"/>
      <c r="AO174" s="404"/>
      <c r="AP174" s="404"/>
      <c r="AQ174" s="404"/>
      <c r="AR174" s="404"/>
      <c r="AS174" s="404"/>
      <c r="AT174" s="404"/>
      <c r="AU174" s="404"/>
      <c r="AV174" s="404"/>
      <c r="AW174" s="404"/>
      <c r="AX174" s="404"/>
      <c r="AY174" s="404"/>
      <c r="AZ174" s="404"/>
      <c r="BA174" s="404"/>
      <c r="BB174" s="404"/>
      <c r="BC174" s="404"/>
      <c r="BD174" s="404"/>
      <c r="BE174" s="381"/>
      <c r="BF174" s="381"/>
      <c r="BG174" s="381"/>
      <c r="BH174" s="541">
        <f t="shared" ref="BH174:BH210" si="49">SUM(F174:BE174)</f>
        <v>0</v>
      </c>
      <c r="BI174" s="305"/>
      <c r="BJ174" s="305"/>
      <c r="BK174" s="306"/>
      <c r="BL174" s="305"/>
      <c r="BM174" s="181"/>
      <c r="BN174" s="307"/>
      <c r="BO174" s="296">
        <f t="shared" si="48"/>
        <v>0</v>
      </c>
      <c r="BP174" s="259">
        <v>0</v>
      </c>
      <c r="BQ174" s="259">
        <v>0</v>
      </c>
      <c r="BR174" s="297">
        <f t="shared" ref="BR174:BR210" si="50">BH174-BO174-BP174-BQ174</f>
        <v>0</v>
      </c>
      <c r="BS174" s="206"/>
      <c r="BT174" s="601"/>
      <c r="BV174" s="180"/>
      <c r="BW174" s="180"/>
      <c r="BX174" s="180"/>
      <c r="BY174" s="180"/>
      <c r="BZ174" s="180"/>
    </row>
    <row r="175" spans="1:78" s="154" customFormat="1" ht="15" customHeight="1" x14ac:dyDescent="0.3">
      <c r="A175" s="303"/>
      <c r="B175" s="771"/>
      <c r="C175" s="772"/>
      <c r="D175" s="403"/>
      <c r="E175" s="362"/>
      <c r="F175" s="404">
        <v>0</v>
      </c>
      <c r="G175" s="404">
        <v>0</v>
      </c>
      <c r="H175" s="404">
        <v>0</v>
      </c>
      <c r="I175" s="404">
        <v>0</v>
      </c>
      <c r="J175" s="404">
        <v>0</v>
      </c>
      <c r="K175" s="404">
        <v>0</v>
      </c>
      <c r="L175" s="404">
        <v>0</v>
      </c>
      <c r="M175" s="404">
        <v>0</v>
      </c>
      <c r="N175" s="404">
        <v>0</v>
      </c>
      <c r="O175" s="404">
        <v>0</v>
      </c>
      <c r="P175" s="404"/>
      <c r="Q175" s="404"/>
      <c r="R175" s="404"/>
      <c r="S175" s="404"/>
      <c r="T175" s="404"/>
      <c r="U175" s="404"/>
      <c r="V175" s="404"/>
      <c r="W175" s="404"/>
      <c r="X175" s="404"/>
      <c r="Y175" s="404"/>
      <c r="Z175" s="404"/>
      <c r="AA175" s="404"/>
      <c r="AB175" s="404"/>
      <c r="AC175" s="404"/>
      <c r="AD175" s="404"/>
      <c r="AE175" s="404"/>
      <c r="AF175" s="404"/>
      <c r="AG175" s="404"/>
      <c r="AH175" s="404"/>
      <c r="AI175" s="404"/>
      <c r="AJ175" s="404"/>
      <c r="AK175" s="404"/>
      <c r="AL175" s="404"/>
      <c r="AM175" s="404"/>
      <c r="AN175" s="404"/>
      <c r="AO175" s="404"/>
      <c r="AP175" s="404"/>
      <c r="AQ175" s="404"/>
      <c r="AR175" s="404"/>
      <c r="AS175" s="404"/>
      <c r="AT175" s="404"/>
      <c r="AU175" s="404"/>
      <c r="AV175" s="404"/>
      <c r="AW175" s="404"/>
      <c r="AX175" s="404"/>
      <c r="AY175" s="404"/>
      <c r="AZ175" s="404"/>
      <c r="BA175" s="404"/>
      <c r="BB175" s="404"/>
      <c r="BC175" s="404"/>
      <c r="BD175" s="404"/>
      <c r="BE175" s="381"/>
      <c r="BF175" s="381"/>
      <c r="BG175" s="381"/>
      <c r="BH175" s="541">
        <f t="shared" si="49"/>
        <v>0</v>
      </c>
      <c r="BI175" s="305"/>
      <c r="BJ175" s="305"/>
      <c r="BK175" s="306"/>
      <c r="BL175" s="305"/>
      <c r="BM175" s="181"/>
      <c r="BN175" s="307"/>
      <c r="BO175" s="296">
        <f t="shared" si="48"/>
        <v>0</v>
      </c>
      <c r="BP175" s="259">
        <v>0</v>
      </c>
      <c r="BQ175" s="259">
        <v>0</v>
      </c>
      <c r="BR175" s="297">
        <f t="shared" si="50"/>
        <v>0</v>
      </c>
      <c r="BS175" s="206"/>
      <c r="BT175" s="601"/>
      <c r="BV175" s="180"/>
      <c r="BW175" s="180"/>
      <c r="BX175" s="180"/>
      <c r="BY175" s="180"/>
      <c r="BZ175" s="180"/>
    </row>
    <row r="176" spans="1:78" s="154" customFormat="1" ht="15" customHeight="1" x14ac:dyDescent="0.3">
      <c r="A176" s="303"/>
      <c r="B176" s="771"/>
      <c r="C176" s="772"/>
      <c r="D176" s="403"/>
      <c r="E176" s="362"/>
      <c r="F176" s="404">
        <v>0</v>
      </c>
      <c r="G176" s="404">
        <v>0</v>
      </c>
      <c r="H176" s="404">
        <v>0</v>
      </c>
      <c r="I176" s="404">
        <v>0</v>
      </c>
      <c r="J176" s="404">
        <v>0</v>
      </c>
      <c r="K176" s="404">
        <v>0</v>
      </c>
      <c r="L176" s="404">
        <v>0</v>
      </c>
      <c r="M176" s="404">
        <v>0</v>
      </c>
      <c r="N176" s="404">
        <v>0</v>
      </c>
      <c r="O176" s="404">
        <v>0</v>
      </c>
      <c r="P176" s="404"/>
      <c r="Q176" s="404"/>
      <c r="R176" s="404"/>
      <c r="S176" s="404"/>
      <c r="T176" s="404"/>
      <c r="U176" s="404"/>
      <c r="V176" s="404"/>
      <c r="W176" s="404"/>
      <c r="X176" s="404"/>
      <c r="Y176" s="404"/>
      <c r="Z176" s="404"/>
      <c r="AA176" s="404"/>
      <c r="AB176" s="404"/>
      <c r="AC176" s="404"/>
      <c r="AD176" s="404"/>
      <c r="AE176" s="404"/>
      <c r="AF176" s="404"/>
      <c r="AG176" s="404"/>
      <c r="AH176" s="404"/>
      <c r="AI176" s="404"/>
      <c r="AJ176" s="404"/>
      <c r="AK176" s="404"/>
      <c r="AL176" s="404"/>
      <c r="AM176" s="404"/>
      <c r="AN176" s="404"/>
      <c r="AO176" s="404"/>
      <c r="AP176" s="404"/>
      <c r="AQ176" s="404"/>
      <c r="AR176" s="404"/>
      <c r="AS176" s="404"/>
      <c r="AT176" s="404"/>
      <c r="AU176" s="404"/>
      <c r="AV176" s="404"/>
      <c r="AW176" s="404"/>
      <c r="AX176" s="404"/>
      <c r="AY176" s="404"/>
      <c r="AZ176" s="404"/>
      <c r="BA176" s="404"/>
      <c r="BB176" s="404"/>
      <c r="BC176" s="404"/>
      <c r="BD176" s="404"/>
      <c r="BE176" s="381"/>
      <c r="BF176" s="381"/>
      <c r="BG176" s="381"/>
      <c r="BH176" s="541">
        <f t="shared" si="49"/>
        <v>0</v>
      </c>
      <c r="BI176" s="305"/>
      <c r="BJ176" s="305"/>
      <c r="BK176" s="306"/>
      <c r="BL176" s="305"/>
      <c r="BM176" s="181"/>
      <c r="BN176" s="307"/>
      <c r="BO176" s="296">
        <f t="shared" si="48"/>
        <v>0</v>
      </c>
      <c r="BP176" s="259">
        <v>0</v>
      </c>
      <c r="BQ176" s="259">
        <v>0</v>
      </c>
      <c r="BR176" s="297">
        <f t="shared" si="50"/>
        <v>0</v>
      </c>
      <c r="BS176" s="206"/>
      <c r="BT176" s="601"/>
      <c r="BV176" s="180"/>
      <c r="BW176" s="180"/>
      <c r="BX176" s="180"/>
      <c r="BY176" s="180"/>
      <c r="BZ176" s="180"/>
    </row>
    <row r="177" spans="1:78" s="154" customFormat="1" ht="15" customHeight="1" x14ac:dyDescent="0.3">
      <c r="A177" s="303"/>
      <c r="B177" s="771"/>
      <c r="C177" s="772"/>
      <c r="D177" s="403"/>
      <c r="E177" s="362"/>
      <c r="F177" s="404">
        <v>0</v>
      </c>
      <c r="G177" s="404">
        <v>0</v>
      </c>
      <c r="H177" s="404">
        <v>0</v>
      </c>
      <c r="I177" s="404">
        <v>0</v>
      </c>
      <c r="J177" s="404">
        <v>0</v>
      </c>
      <c r="K177" s="404">
        <v>0</v>
      </c>
      <c r="L177" s="404">
        <v>0</v>
      </c>
      <c r="M177" s="404">
        <v>0</v>
      </c>
      <c r="N177" s="404">
        <v>0</v>
      </c>
      <c r="O177" s="404">
        <v>0</v>
      </c>
      <c r="P177" s="404"/>
      <c r="Q177" s="404"/>
      <c r="R177" s="404"/>
      <c r="S177" s="404"/>
      <c r="T177" s="404"/>
      <c r="U177" s="404"/>
      <c r="V177" s="404"/>
      <c r="W177" s="404"/>
      <c r="X177" s="404"/>
      <c r="Y177" s="404"/>
      <c r="Z177" s="404"/>
      <c r="AA177" s="404"/>
      <c r="AB177" s="404"/>
      <c r="AC177" s="404"/>
      <c r="AD177" s="404"/>
      <c r="AE177" s="404"/>
      <c r="AF177" s="404"/>
      <c r="AG177" s="404"/>
      <c r="AH177" s="404"/>
      <c r="AI177" s="404"/>
      <c r="AJ177" s="404"/>
      <c r="AK177" s="404"/>
      <c r="AL177" s="404"/>
      <c r="AM177" s="404"/>
      <c r="AN177" s="404"/>
      <c r="AO177" s="404"/>
      <c r="AP177" s="404"/>
      <c r="AQ177" s="404"/>
      <c r="AR177" s="404"/>
      <c r="AS177" s="404"/>
      <c r="AT177" s="404"/>
      <c r="AU177" s="404"/>
      <c r="AV177" s="404"/>
      <c r="AW177" s="404"/>
      <c r="AX177" s="404"/>
      <c r="AY177" s="404"/>
      <c r="AZ177" s="404"/>
      <c r="BA177" s="404"/>
      <c r="BB177" s="404"/>
      <c r="BC177" s="404"/>
      <c r="BD177" s="404"/>
      <c r="BE177" s="381"/>
      <c r="BF177" s="381"/>
      <c r="BG177" s="381"/>
      <c r="BH177" s="541">
        <f t="shared" si="49"/>
        <v>0</v>
      </c>
      <c r="BI177" s="305"/>
      <c r="BJ177" s="305"/>
      <c r="BK177" s="306"/>
      <c r="BL177" s="305"/>
      <c r="BM177" s="181"/>
      <c r="BN177" s="307"/>
      <c r="BO177" s="296">
        <f t="shared" si="48"/>
        <v>0</v>
      </c>
      <c r="BP177" s="259">
        <v>0</v>
      </c>
      <c r="BQ177" s="259">
        <v>0</v>
      </c>
      <c r="BR177" s="297">
        <f t="shared" si="50"/>
        <v>0</v>
      </c>
      <c r="BS177" s="206"/>
      <c r="BT177" s="601"/>
      <c r="BV177" s="180"/>
      <c r="BW177" s="180"/>
      <c r="BX177" s="180"/>
      <c r="BY177" s="180"/>
      <c r="BZ177" s="180"/>
    </row>
    <row r="178" spans="1:78" s="154" customFormat="1" ht="15" customHeight="1" x14ac:dyDescent="0.3">
      <c r="A178" s="303"/>
      <c r="B178" s="771"/>
      <c r="C178" s="772"/>
      <c r="D178" s="403"/>
      <c r="E178" s="362"/>
      <c r="F178" s="404">
        <v>0</v>
      </c>
      <c r="G178" s="404">
        <v>0</v>
      </c>
      <c r="H178" s="404">
        <v>0</v>
      </c>
      <c r="I178" s="404">
        <v>0</v>
      </c>
      <c r="J178" s="404">
        <v>0</v>
      </c>
      <c r="K178" s="404">
        <v>0</v>
      </c>
      <c r="L178" s="404">
        <v>0</v>
      </c>
      <c r="M178" s="404">
        <v>0</v>
      </c>
      <c r="N178" s="404">
        <v>0</v>
      </c>
      <c r="O178" s="404">
        <v>0</v>
      </c>
      <c r="P178" s="404"/>
      <c r="Q178" s="404"/>
      <c r="R178" s="404"/>
      <c r="S178" s="404"/>
      <c r="T178" s="404"/>
      <c r="U178" s="404"/>
      <c r="V178" s="404"/>
      <c r="W178" s="404"/>
      <c r="X178" s="404"/>
      <c r="Y178" s="404"/>
      <c r="Z178" s="404"/>
      <c r="AA178" s="404"/>
      <c r="AB178" s="404"/>
      <c r="AC178" s="404"/>
      <c r="AD178" s="404"/>
      <c r="AE178" s="404"/>
      <c r="AF178" s="404"/>
      <c r="AG178" s="404"/>
      <c r="AH178" s="404"/>
      <c r="AI178" s="404"/>
      <c r="AJ178" s="404"/>
      <c r="AK178" s="404"/>
      <c r="AL178" s="404"/>
      <c r="AM178" s="404"/>
      <c r="AN178" s="404"/>
      <c r="AO178" s="404"/>
      <c r="AP178" s="404"/>
      <c r="AQ178" s="404"/>
      <c r="AR178" s="404"/>
      <c r="AS178" s="404"/>
      <c r="AT178" s="404"/>
      <c r="AU178" s="404"/>
      <c r="AV178" s="404"/>
      <c r="AW178" s="404"/>
      <c r="AX178" s="404"/>
      <c r="AY178" s="404"/>
      <c r="AZ178" s="404"/>
      <c r="BA178" s="404"/>
      <c r="BB178" s="404"/>
      <c r="BC178" s="404"/>
      <c r="BD178" s="404"/>
      <c r="BE178" s="381"/>
      <c r="BF178" s="381"/>
      <c r="BG178" s="381"/>
      <c r="BH178" s="541">
        <f t="shared" si="49"/>
        <v>0</v>
      </c>
      <c r="BI178" s="305"/>
      <c r="BJ178" s="305"/>
      <c r="BK178" s="306"/>
      <c r="BL178" s="305"/>
      <c r="BM178" s="181"/>
      <c r="BN178" s="307"/>
      <c r="BO178" s="296">
        <f t="shared" si="48"/>
        <v>0</v>
      </c>
      <c r="BP178" s="259">
        <v>0</v>
      </c>
      <c r="BQ178" s="259">
        <v>0</v>
      </c>
      <c r="BR178" s="297">
        <f t="shared" si="50"/>
        <v>0</v>
      </c>
      <c r="BS178" s="206"/>
      <c r="BT178" s="601"/>
      <c r="BV178" s="180"/>
      <c r="BW178" s="180"/>
      <c r="BX178" s="180"/>
      <c r="BY178" s="180"/>
      <c r="BZ178" s="180"/>
    </row>
    <row r="179" spans="1:78" s="154" customFormat="1" ht="14.4" x14ac:dyDescent="0.3">
      <c r="A179" s="303"/>
      <c r="B179" s="771"/>
      <c r="C179" s="772"/>
      <c r="D179" s="403"/>
      <c r="E179" s="362"/>
      <c r="F179" s="404">
        <v>0</v>
      </c>
      <c r="G179" s="404">
        <v>0</v>
      </c>
      <c r="H179" s="404">
        <v>0</v>
      </c>
      <c r="I179" s="404">
        <v>0</v>
      </c>
      <c r="J179" s="404">
        <v>0</v>
      </c>
      <c r="K179" s="404">
        <v>0</v>
      </c>
      <c r="L179" s="404">
        <v>0</v>
      </c>
      <c r="M179" s="404">
        <v>0</v>
      </c>
      <c r="N179" s="404">
        <v>0</v>
      </c>
      <c r="O179" s="404">
        <v>0</v>
      </c>
      <c r="P179" s="404"/>
      <c r="Q179" s="404"/>
      <c r="R179" s="404"/>
      <c r="S179" s="404"/>
      <c r="T179" s="404"/>
      <c r="U179" s="404"/>
      <c r="V179" s="404"/>
      <c r="W179" s="404"/>
      <c r="X179" s="404"/>
      <c r="Y179" s="404"/>
      <c r="Z179" s="404"/>
      <c r="AA179" s="404"/>
      <c r="AB179" s="404"/>
      <c r="AC179" s="404"/>
      <c r="AD179" s="404"/>
      <c r="AE179" s="404"/>
      <c r="AF179" s="404"/>
      <c r="AG179" s="404"/>
      <c r="AH179" s="404"/>
      <c r="AI179" s="404"/>
      <c r="AJ179" s="404"/>
      <c r="AK179" s="404"/>
      <c r="AL179" s="404"/>
      <c r="AM179" s="404"/>
      <c r="AN179" s="404"/>
      <c r="AO179" s="404"/>
      <c r="AP179" s="404"/>
      <c r="AQ179" s="404"/>
      <c r="AR179" s="404"/>
      <c r="AS179" s="404"/>
      <c r="AT179" s="404"/>
      <c r="AU179" s="404"/>
      <c r="AV179" s="404"/>
      <c r="AW179" s="404"/>
      <c r="AX179" s="404"/>
      <c r="AY179" s="404"/>
      <c r="AZ179" s="404"/>
      <c r="BA179" s="404"/>
      <c r="BB179" s="404"/>
      <c r="BC179" s="404"/>
      <c r="BD179" s="404"/>
      <c r="BE179" s="381"/>
      <c r="BF179" s="381"/>
      <c r="BG179" s="381"/>
      <c r="BH179" s="541">
        <f t="shared" si="49"/>
        <v>0</v>
      </c>
      <c r="BI179" s="305"/>
      <c r="BJ179" s="305"/>
      <c r="BK179" s="306"/>
      <c r="BL179" s="305"/>
      <c r="BM179" s="181"/>
      <c r="BN179" s="307"/>
      <c r="BO179" s="296">
        <f t="shared" si="48"/>
        <v>0</v>
      </c>
      <c r="BP179" s="259">
        <v>0</v>
      </c>
      <c r="BQ179" s="259">
        <v>0</v>
      </c>
      <c r="BR179" s="297">
        <f t="shared" si="50"/>
        <v>0</v>
      </c>
      <c r="BS179" s="206"/>
      <c r="BT179" s="601"/>
      <c r="BV179" s="180"/>
      <c r="BW179" s="180"/>
      <c r="BX179" s="180"/>
      <c r="BY179" s="180"/>
      <c r="BZ179" s="180"/>
    </row>
    <row r="180" spans="1:78" s="154" customFormat="1" ht="14.4" x14ac:dyDescent="0.3">
      <c r="A180" s="303"/>
      <c r="B180" s="771"/>
      <c r="C180" s="772"/>
      <c r="D180" s="403"/>
      <c r="E180" s="362"/>
      <c r="F180" s="404">
        <v>0</v>
      </c>
      <c r="G180" s="404">
        <v>0</v>
      </c>
      <c r="H180" s="404">
        <v>0</v>
      </c>
      <c r="I180" s="404">
        <v>0</v>
      </c>
      <c r="J180" s="404">
        <v>0</v>
      </c>
      <c r="K180" s="404">
        <v>0</v>
      </c>
      <c r="L180" s="404">
        <v>0</v>
      </c>
      <c r="M180" s="404">
        <v>0</v>
      </c>
      <c r="N180" s="404">
        <v>0</v>
      </c>
      <c r="O180" s="404">
        <v>0</v>
      </c>
      <c r="P180" s="404"/>
      <c r="Q180" s="404"/>
      <c r="R180" s="404"/>
      <c r="S180" s="404"/>
      <c r="T180" s="404"/>
      <c r="U180" s="404"/>
      <c r="V180" s="404"/>
      <c r="W180" s="404"/>
      <c r="X180" s="404"/>
      <c r="Y180" s="404"/>
      <c r="Z180" s="404"/>
      <c r="AA180" s="404"/>
      <c r="AB180" s="404"/>
      <c r="AC180" s="404"/>
      <c r="AD180" s="404"/>
      <c r="AE180" s="404"/>
      <c r="AF180" s="404"/>
      <c r="AG180" s="404"/>
      <c r="AH180" s="404"/>
      <c r="AI180" s="404"/>
      <c r="AJ180" s="404"/>
      <c r="AK180" s="404"/>
      <c r="AL180" s="404"/>
      <c r="AM180" s="404"/>
      <c r="AN180" s="404"/>
      <c r="AO180" s="404"/>
      <c r="AP180" s="404"/>
      <c r="AQ180" s="404"/>
      <c r="AR180" s="404"/>
      <c r="AS180" s="404"/>
      <c r="AT180" s="404"/>
      <c r="AU180" s="404"/>
      <c r="AV180" s="404"/>
      <c r="AW180" s="404"/>
      <c r="AX180" s="404"/>
      <c r="AY180" s="404"/>
      <c r="AZ180" s="404"/>
      <c r="BA180" s="404"/>
      <c r="BB180" s="404"/>
      <c r="BC180" s="404"/>
      <c r="BD180" s="404"/>
      <c r="BE180" s="381"/>
      <c r="BF180" s="381"/>
      <c r="BG180" s="381"/>
      <c r="BH180" s="541">
        <f t="shared" si="49"/>
        <v>0</v>
      </c>
      <c r="BI180" s="305"/>
      <c r="BJ180" s="305"/>
      <c r="BK180" s="306"/>
      <c r="BL180" s="305"/>
      <c r="BM180" s="181"/>
      <c r="BN180" s="307"/>
      <c r="BO180" s="296">
        <f t="shared" si="48"/>
        <v>0</v>
      </c>
      <c r="BP180" s="259">
        <v>0</v>
      </c>
      <c r="BQ180" s="259">
        <v>0</v>
      </c>
      <c r="BR180" s="297">
        <f t="shared" si="50"/>
        <v>0</v>
      </c>
      <c r="BS180" s="206"/>
      <c r="BT180" s="601"/>
      <c r="BV180" s="180"/>
      <c r="BW180" s="180"/>
      <c r="BX180" s="180"/>
      <c r="BY180" s="180"/>
      <c r="BZ180" s="180"/>
    </row>
    <row r="181" spans="1:78" s="154" customFormat="1" ht="14.4" x14ac:dyDescent="0.3">
      <c r="A181" s="308"/>
      <c r="B181" s="771"/>
      <c r="C181" s="772"/>
      <c r="D181" s="403"/>
      <c r="E181" s="362"/>
      <c r="F181" s="404">
        <v>0</v>
      </c>
      <c r="G181" s="404">
        <v>0</v>
      </c>
      <c r="H181" s="404">
        <v>0</v>
      </c>
      <c r="I181" s="404">
        <v>0</v>
      </c>
      <c r="J181" s="404">
        <v>0</v>
      </c>
      <c r="K181" s="404">
        <v>0</v>
      </c>
      <c r="L181" s="404">
        <v>0</v>
      </c>
      <c r="M181" s="404">
        <v>0</v>
      </c>
      <c r="N181" s="404">
        <v>0</v>
      </c>
      <c r="O181" s="404">
        <v>0</v>
      </c>
      <c r="P181" s="404"/>
      <c r="Q181" s="404"/>
      <c r="R181" s="404"/>
      <c r="S181" s="404"/>
      <c r="T181" s="404"/>
      <c r="U181" s="404"/>
      <c r="V181" s="404"/>
      <c r="W181" s="404"/>
      <c r="X181" s="404"/>
      <c r="Y181" s="404"/>
      <c r="Z181" s="404"/>
      <c r="AA181" s="404"/>
      <c r="AB181" s="404"/>
      <c r="AC181" s="404"/>
      <c r="AD181" s="404"/>
      <c r="AE181" s="404"/>
      <c r="AF181" s="404"/>
      <c r="AG181" s="404"/>
      <c r="AH181" s="404"/>
      <c r="AI181" s="404"/>
      <c r="AJ181" s="404"/>
      <c r="AK181" s="404"/>
      <c r="AL181" s="404"/>
      <c r="AM181" s="404"/>
      <c r="AN181" s="404"/>
      <c r="AO181" s="404"/>
      <c r="AP181" s="404"/>
      <c r="AQ181" s="404"/>
      <c r="AR181" s="404"/>
      <c r="AS181" s="404"/>
      <c r="AT181" s="404"/>
      <c r="AU181" s="404"/>
      <c r="AV181" s="404"/>
      <c r="AW181" s="404"/>
      <c r="AX181" s="404"/>
      <c r="AY181" s="404"/>
      <c r="AZ181" s="404"/>
      <c r="BA181" s="404"/>
      <c r="BB181" s="404"/>
      <c r="BC181" s="404"/>
      <c r="BD181" s="404"/>
      <c r="BE181" s="381"/>
      <c r="BF181" s="381"/>
      <c r="BG181" s="381"/>
      <c r="BH181" s="541">
        <f t="shared" si="49"/>
        <v>0</v>
      </c>
      <c r="BI181" s="305"/>
      <c r="BJ181" s="305"/>
      <c r="BK181" s="306"/>
      <c r="BL181" s="305"/>
      <c r="BM181" s="181"/>
      <c r="BN181" s="307"/>
      <c r="BO181" s="296">
        <f t="shared" si="48"/>
        <v>0</v>
      </c>
      <c r="BP181" s="259">
        <v>0</v>
      </c>
      <c r="BQ181" s="259">
        <v>0</v>
      </c>
      <c r="BR181" s="297">
        <f t="shared" si="50"/>
        <v>0</v>
      </c>
      <c r="BS181" s="206"/>
      <c r="BT181" s="601"/>
      <c r="BV181" s="180"/>
      <c r="BW181" s="180"/>
      <c r="BX181" s="180"/>
      <c r="BY181" s="180"/>
      <c r="BZ181" s="180"/>
    </row>
    <row r="182" spans="1:78" s="154" customFormat="1" ht="15" customHeight="1" x14ac:dyDescent="0.3">
      <c r="A182" s="303"/>
      <c r="B182" s="771"/>
      <c r="C182" s="772"/>
      <c r="D182" s="403"/>
      <c r="E182" s="362"/>
      <c r="F182" s="404">
        <v>0</v>
      </c>
      <c r="G182" s="404">
        <v>0</v>
      </c>
      <c r="H182" s="404">
        <v>0</v>
      </c>
      <c r="I182" s="404">
        <v>0</v>
      </c>
      <c r="J182" s="404">
        <v>0</v>
      </c>
      <c r="K182" s="404">
        <v>0</v>
      </c>
      <c r="L182" s="404">
        <v>0</v>
      </c>
      <c r="M182" s="404">
        <v>0</v>
      </c>
      <c r="N182" s="404">
        <v>0</v>
      </c>
      <c r="O182" s="404">
        <v>0</v>
      </c>
      <c r="P182" s="404"/>
      <c r="Q182" s="404"/>
      <c r="R182" s="404"/>
      <c r="S182" s="404"/>
      <c r="T182" s="404"/>
      <c r="U182" s="404"/>
      <c r="V182" s="404"/>
      <c r="W182" s="404"/>
      <c r="X182" s="404"/>
      <c r="Y182" s="404"/>
      <c r="Z182" s="404"/>
      <c r="AA182" s="404"/>
      <c r="AB182" s="404"/>
      <c r="AC182" s="404"/>
      <c r="AD182" s="404"/>
      <c r="AE182" s="404"/>
      <c r="AF182" s="404"/>
      <c r="AG182" s="404"/>
      <c r="AH182" s="404"/>
      <c r="AI182" s="404"/>
      <c r="AJ182" s="404"/>
      <c r="AK182" s="404"/>
      <c r="AL182" s="404"/>
      <c r="AM182" s="404"/>
      <c r="AN182" s="404"/>
      <c r="AO182" s="404"/>
      <c r="AP182" s="404"/>
      <c r="AQ182" s="404"/>
      <c r="AR182" s="404"/>
      <c r="AS182" s="404"/>
      <c r="AT182" s="404"/>
      <c r="AU182" s="404"/>
      <c r="AV182" s="404"/>
      <c r="AW182" s="404"/>
      <c r="AX182" s="404"/>
      <c r="AY182" s="404"/>
      <c r="AZ182" s="404"/>
      <c r="BA182" s="404"/>
      <c r="BB182" s="404"/>
      <c r="BC182" s="404"/>
      <c r="BD182" s="404"/>
      <c r="BE182" s="381"/>
      <c r="BF182" s="381"/>
      <c r="BG182" s="381"/>
      <c r="BH182" s="542">
        <f t="shared" si="49"/>
        <v>0</v>
      </c>
      <c r="BI182" s="305"/>
      <c r="BJ182" s="305"/>
      <c r="BK182" s="306"/>
      <c r="BL182" s="305"/>
      <c r="BM182" s="181"/>
      <c r="BN182" s="307"/>
      <c r="BO182" s="296">
        <f t="shared" si="48"/>
        <v>0</v>
      </c>
      <c r="BP182" s="259">
        <v>0</v>
      </c>
      <c r="BQ182" s="259">
        <v>0</v>
      </c>
      <c r="BR182" s="297">
        <f t="shared" si="50"/>
        <v>0</v>
      </c>
      <c r="BS182" s="206"/>
      <c r="BT182" s="601"/>
      <c r="BV182" s="180"/>
      <c r="BW182" s="180"/>
      <c r="BX182" s="180"/>
      <c r="BY182" s="180"/>
      <c r="BZ182" s="180"/>
    </row>
    <row r="183" spans="1:78" s="154" customFormat="1" ht="15" customHeight="1" x14ac:dyDescent="0.3">
      <c r="A183" s="303"/>
      <c r="B183" s="771"/>
      <c r="C183" s="772"/>
      <c r="D183" s="403"/>
      <c r="E183" s="362"/>
      <c r="F183" s="404">
        <v>0</v>
      </c>
      <c r="G183" s="404">
        <v>0</v>
      </c>
      <c r="H183" s="404">
        <v>0</v>
      </c>
      <c r="I183" s="404">
        <v>0</v>
      </c>
      <c r="J183" s="404">
        <v>0</v>
      </c>
      <c r="K183" s="404">
        <v>0</v>
      </c>
      <c r="L183" s="404">
        <v>0</v>
      </c>
      <c r="M183" s="404">
        <v>0</v>
      </c>
      <c r="N183" s="404">
        <v>0</v>
      </c>
      <c r="O183" s="404">
        <v>0</v>
      </c>
      <c r="P183" s="404"/>
      <c r="Q183" s="404"/>
      <c r="R183" s="404"/>
      <c r="S183" s="404"/>
      <c r="T183" s="404"/>
      <c r="U183" s="404"/>
      <c r="V183" s="404"/>
      <c r="W183" s="404"/>
      <c r="X183" s="404"/>
      <c r="Y183" s="404"/>
      <c r="Z183" s="404"/>
      <c r="AA183" s="404"/>
      <c r="AB183" s="404"/>
      <c r="AC183" s="404"/>
      <c r="AD183" s="404"/>
      <c r="AE183" s="404"/>
      <c r="AF183" s="404"/>
      <c r="AG183" s="404"/>
      <c r="AH183" s="404"/>
      <c r="AI183" s="404"/>
      <c r="AJ183" s="404"/>
      <c r="AK183" s="404"/>
      <c r="AL183" s="404"/>
      <c r="AM183" s="404"/>
      <c r="AN183" s="404"/>
      <c r="AO183" s="404"/>
      <c r="AP183" s="404"/>
      <c r="AQ183" s="404"/>
      <c r="AR183" s="404"/>
      <c r="AS183" s="404"/>
      <c r="AT183" s="404"/>
      <c r="AU183" s="404"/>
      <c r="AV183" s="404"/>
      <c r="AW183" s="404"/>
      <c r="AX183" s="404"/>
      <c r="AY183" s="404"/>
      <c r="AZ183" s="404"/>
      <c r="BA183" s="404"/>
      <c r="BB183" s="404"/>
      <c r="BC183" s="404"/>
      <c r="BD183" s="404"/>
      <c r="BE183" s="381"/>
      <c r="BF183" s="381"/>
      <c r="BG183" s="381"/>
      <c r="BH183" s="542">
        <f t="shared" si="49"/>
        <v>0</v>
      </c>
      <c r="BI183" s="305"/>
      <c r="BJ183" s="305"/>
      <c r="BK183" s="306"/>
      <c r="BL183" s="305"/>
      <c r="BM183" s="181"/>
      <c r="BN183" s="307"/>
      <c r="BO183" s="296">
        <f t="shared" si="48"/>
        <v>0</v>
      </c>
      <c r="BP183" s="259">
        <v>0</v>
      </c>
      <c r="BQ183" s="259">
        <v>0</v>
      </c>
      <c r="BR183" s="297">
        <f t="shared" si="50"/>
        <v>0</v>
      </c>
      <c r="BS183" s="206"/>
      <c r="BT183" s="601"/>
      <c r="BV183" s="180"/>
      <c r="BW183" s="180"/>
      <c r="BX183" s="180"/>
      <c r="BY183" s="180"/>
      <c r="BZ183" s="180"/>
    </row>
    <row r="184" spans="1:78" s="154" customFormat="1" ht="15" customHeight="1" x14ac:dyDescent="0.3">
      <c r="A184" s="303"/>
      <c r="B184" s="771"/>
      <c r="C184" s="772"/>
      <c r="D184" s="403"/>
      <c r="E184" s="362"/>
      <c r="F184" s="404">
        <v>0</v>
      </c>
      <c r="G184" s="404">
        <v>0</v>
      </c>
      <c r="H184" s="404">
        <v>0</v>
      </c>
      <c r="I184" s="404">
        <v>0</v>
      </c>
      <c r="J184" s="404">
        <v>0</v>
      </c>
      <c r="K184" s="404">
        <v>0</v>
      </c>
      <c r="L184" s="404">
        <v>0</v>
      </c>
      <c r="M184" s="404">
        <v>0</v>
      </c>
      <c r="N184" s="404">
        <v>0</v>
      </c>
      <c r="O184" s="404">
        <v>0</v>
      </c>
      <c r="P184" s="404"/>
      <c r="Q184" s="404"/>
      <c r="R184" s="404"/>
      <c r="S184" s="404"/>
      <c r="T184" s="404"/>
      <c r="U184" s="404"/>
      <c r="V184" s="404"/>
      <c r="W184" s="404"/>
      <c r="X184" s="404"/>
      <c r="Y184" s="404"/>
      <c r="Z184" s="404"/>
      <c r="AA184" s="404"/>
      <c r="AB184" s="404"/>
      <c r="AC184" s="404"/>
      <c r="AD184" s="404"/>
      <c r="AE184" s="404"/>
      <c r="AF184" s="404"/>
      <c r="AG184" s="404"/>
      <c r="AH184" s="404"/>
      <c r="AI184" s="404"/>
      <c r="AJ184" s="404"/>
      <c r="AK184" s="404"/>
      <c r="AL184" s="404"/>
      <c r="AM184" s="404"/>
      <c r="AN184" s="404"/>
      <c r="AO184" s="404"/>
      <c r="AP184" s="404"/>
      <c r="AQ184" s="404"/>
      <c r="AR184" s="404"/>
      <c r="AS184" s="404"/>
      <c r="AT184" s="404"/>
      <c r="AU184" s="404"/>
      <c r="AV184" s="404"/>
      <c r="AW184" s="404"/>
      <c r="AX184" s="404"/>
      <c r="AY184" s="404"/>
      <c r="AZ184" s="404"/>
      <c r="BA184" s="404"/>
      <c r="BB184" s="404"/>
      <c r="BC184" s="404"/>
      <c r="BD184" s="404"/>
      <c r="BE184" s="381"/>
      <c r="BF184" s="381"/>
      <c r="BG184" s="381"/>
      <c r="BH184" s="542">
        <f t="shared" si="49"/>
        <v>0</v>
      </c>
      <c r="BI184" s="305"/>
      <c r="BJ184" s="305"/>
      <c r="BK184" s="306"/>
      <c r="BL184" s="305"/>
      <c r="BM184" s="181"/>
      <c r="BN184" s="307"/>
      <c r="BO184" s="296">
        <f t="shared" si="48"/>
        <v>0</v>
      </c>
      <c r="BP184" s="259">
        <v>0</v>
      </c>
      <c r="BQ184" s="259">
        <v>0</v>
      </c>
      <c r="BR184" s="297">
        <f t="shared" si="50"/>
        <v>0</v>
      </c>
      <c r="BS184" s="206"/>
      <c r="BT184" s="601"/>
      <c r="BV184" s="180"/>
      <c r="BW184" s="180"/>
      <c r="BX184" s="180"/>
      <c r="BY184" s="180"/>
      <c r="BZ184" s="180"/>
    </row>
    <row r="185" spans="1:78" s="154" customFormat="1" ht="15" customHeight="1" x14ac:dyDescent="0.3">
      <c r="A185" s="303"/>
      <c r="B185" s="771"/>
      <c r="C185" s="772"/>
      <c r="D185" s="403"/>
      <c r="E185" s="362"/>
      <c r="F185" s="404">
        <v>0</v>
      </c>
      <c r="G185" s="404">
        <v>0</v>
      </c>
      <c r="H185" s="404">
        <v>0</v>
      </c>
      <c r="I185" s="404">
        <v>0</v>
      </c>
      <c r="J185" s="404">
        <v>0</v>
      </c>
      <c r="K185" s="404">
        <v>0</v>
      </c>
      <c r="L185" s="404">
        <v>0</v>
      </c>
      <c r="M185" s="404">
        <v>0</v>
      </c>
      <c r="N185" s="404">
        <v>0</v>
      </c>
      <c r="O185" s="404">
        <v>0</v>
      </c>
      <c r="P185" s="404"/>
      <c r="Q185" s="404"/>
      <c r="R185" s="404"/>
      <c r="S185" s="404"/>
      <c r="T185" s="404"/>
      <c r="U185" s="404"/>
      <c r="V185" s="404"/>
      <c r="W185" s="404"/>
      <c r="X185" s="404"/>
      <c r="Y185" s="404"/>
      <c r="Z185" s="404"/>
      <c r="AA185" s="404"/>
      <c r="AB185" s="404"/>
      <c r="AC185" s="404"/>
      <c r="AD185" s="404"/>
      <c r="AE185" s="404"/>
      <c r="AF185" s="404"/>
      <c r="AG185" s="404"/>
      <c r="AH185" s="404"/>
      <c r="AI185" s="404"/>
      <c r="AJ185" s="404"/>
      <c r="AK185" s="404"/>
      <c r="AL185" s="404"/>
      <c r="AM185" s="404"/>
      <c r="AN185" s="404"/>
      <c r="AO185" s="404"/>
      <c r="AP185" s="404"/>
      <c r="AQ185" s="404"/>
      <c r="AR185" s="404"/>
      <c r="AS185" s="404"/>
      <c r="AT185" s="404"/>
      <c r="AU185" s="404"/>
      <c r="AV185" s="404"/>
      <c r="AW185" s="404"/>
      <c r="AX185" s="404"/>
      <c r="AY185" s="404"/>
      <c r="AZ185" s="404"/>
      <c r="BA185" s="404"/>
      <c r="BB185" s="404"/>
      <c r="BC185" s="404"/>
      <c r="BD185" s="404"/>
      <c r="BE185" s="381"/>
      <c r="BF185" s="381"/>
      <c r="BG185" s="381"/>
      <c r="BH185" s="542">
        <f t="shared" si="49"/>
        <v>0</v>
      </c>
      <c r="BI185" s="305"/>
      <c r="BJ185" s="305"/>
      <c r="BK185" s="306"/>
      <c r="BL185" s="305"/>
      <c r="BM185" s="181"/>
      <c r="BN185" s="307"/>
      <c r="BO185" s="296">
        <f t="shared" si="48"/>
        <v>0</v>
      </c>
      <c r="BP185" s="259">
        <v>0</v>
      </c>
      <c r="BQ185" s="259">
        <v>0</v>
      </c>
      <c r="BR185" s="297">
        <f t="shared" si="50"/>
        <v>0</v>
      </c>
      <c r="BS185" s="206"/>
      <c r="BT185" s="601"/>
      <c r="BV185" s="180"/>
      <c r="BW185" s="180"/>
      <c r="BX185" s="180"/>
      <c r="BY185" s="180"/>
      <c r="BZ185" s="180"/>
    </row>
    <row r="186" spans="1:78" s="154" customFormat="1" ht="15" hidden="1" customHeight="1" x14ac:dyDescent="0.3">
      <c r="A186" s="303"/>
      <c r="B186" s="771"/>
      <c r="C186" s="772"/>
      <c r="D186" s="403"/>
      <c r="E186" s="362"/>
      <c r="F186" s="404"/>
      <c r="G186" s="404">
        <v>0</v>
      </c>
      <c r="H186" s="404"/>
      <c r="I186" s="404"/>
      <c r="J186" s="404"/>
      <c r="K186" s="404"/>
      <c r="L186" s="404"/>
      <c r="M186" s="404"/>
      <c r="N186" s="404"/>
      <c r="O186" s="404"/>
      <c r="P186" s="404"/>
      <c r="Q186" s="404"/>
      <c r="R186" s="404"/>
      <c r="S186" s="404"/>
      <c r="T186" s="404"/>
      <c r="U186" s="404"/>
      <c r="V186" s="404"/>
      <c r="W186" s="404"/>
      <c r="X186" s="404"/>
      <c r="Y186" s="404"/>
      <c r="Z186" s="404"/>
      <c r="AA186" s="404"/>
      <c r="AB186" s="404"/>
      <c r="AC186" s="404"/>
      <c r="AD186" s="404"/>
      <c r="AE186" s="404"/>
      <c r="AF186" s="404"/>
      <c r="AG186" s="404"/>
      <c r="AH186" s="404"/>
      <c r="AI186" s="404"/>
      <c r="AJ186" s="404"/>
      <c r="AK186" s="404"/>
      <c r="AL186" s="404"/>
      <c r="AM186" s="404"/>
      <c r="AN186" s="404"/>
      <c r="AO186" s="404"/>
      <c r="AP186" s="404"/>
      <c r="AQ186" s="404"/>
      <c r="AR186" s="404"/>
      <c r="AS186" s="404"/>
      <c r="AT186" s="404"/>
      <c r="AU186" s="404"/>
      <c r="AV186" s="404"/>
      <c r="AW186" s="404"/>
      <c r="AX186" s="404"/>
      <c r="AY186" s="404"/>
      <c r="AZ186" s="404"/>
      <c r="BA186" s="404"/>
      <c r="BB186" s="404"/>
      <c r="BC186" s="404"/>
      <c r="BD186" s="404"/>
      <c r="BE186" s="381"/>
      <c r="BF186" s="381"/>
      <c r="BG186" s="381"/>
      <c r="BH186" s="542">
        <f t="shared" si="49"/>
        <v>0</v>
      </c>
      <c r="BI186" s="305"/>
      <c r="BJ186" s="305"/>
      <c r="BK186" s="306"/>
      <c r="BL186" s="305"/>
      <c r="BM186" s="181"/>
      <c r="BN186" s="307"/>
      <c r="BO186" s="296">
        <f t="shared" si="48"/>
        <v>0</v>
      </c>
      <c r="BP186" s="259">
        <v>0</v>
      </c>
      <c r="BQ186" s="259">
        <v>0</v>
      </c>
      <c r="BR186" s="297">
        <f t="shared" si="50"/>
        <v>0</v>
      </c>
      <c r="BS186" s="206"/>
      <c r="BT186" s="175"/>
      <c r="BV186" s="180"/>
      <c r="BW186" s="180"/>
      <c r="BX186" s="180"/>
      <c r="BY186" s="180"/>
      <c r="BZ186" s="180"/>
    </row>
    <row r="187" spans="1:78" s="154" customFormat="1" ht="15" hidden="1" customHeight="1" x14ac:dyDescent="0.3">
      <c r="A187" s="303"/>
      <c r="B187" s="771"/>
      <c r="C187" s="772"/>
      <c r="D187" s="403"/>
      <c r="E187" s="362"/>
      <c r="F187" s="404"/>
      <c r="G187" s="404">
        <v>0</v>
      </c>
      <c r="H187" s="404"/>
      <c r="I187" s="404"/>
      <c r="J187" s="404"/>
      <c r="K187" s="404"/>
      <c r="L187" s="404"/>
      <c r="M187" s="404"/>
      <c r="N187" s="404"/>
      <c r="O187" s="404"/>
      <c r="P187" s="404"/>
      <c r="Q187" s="404"/>
      <c r="R187" s="404"/>
      <c r="S187" s="404"/>
      <c r="T187" s="404"/>
      <c r="U187" s="404"/>
      <c r="V187" s="404"/>
      <c r="W187" s="404"/>
      <c r="X187" s="404"/>
      <c r="Y187" s="404"/>
      <c r="Z187" s="404"/>
      <c r="AA187" s="404"/>
      <c r="AB187" s="404"/>
      <c r="AC187" s="404"/>
      <c r="AD187" s="404"/>
      <c r="AE187" s="404"/>
      <c r="AF187" s="404"/>
      <c r="AG187" s="404"/>
      <c r="AH187" s="404"/>
      <c r="AI187" s="404"/>
      <c r="AJ187" s="404"/>
      <c r="AK187" s="404"/>
      <c r="AL187" s="404"/>
      <c r="AM187" s="404"/>
      <c r="AN187" s="404"/>
      <c r="AO187" s="404"/>
      <c r="AP187" s="404"/>
      <c r="AQ187" s="404"/>
      <c r="AR187" s="404"/>
      <c r="AS187" s="404"/>
      <c r="AT187" s="404"/>
      <c r="AU187" s="404"/>
      <c r="AV187" s="404"/>
      <c r="AW187" s="404"/>
      <c r="AX187" s="404"/>
      <c r="AY187" s="404"/>
      <c r="AZ187" s="404"/>
      <c r="BA187" s="404"/>
      <c r="BB187" s="404"/>
      <c r="BC187" s="404"/>
      <c r="BD187" s="404"/>
      <c r="BE187" s="381"/>
      <c r="BF187" s="381"/>
      <c r="BG187" s="381"/>
      <c r="BH187" s="542">
        <f t="shared" si="49"/>
        <v>0</v>
      </c>
      <c r="BI187" s="305"/>
      <c r="BJ187" s="305"/>
      <c r="BK187" s="306"/>
      <c r="BL187" s="305"/>
      <c r="BM187" s="181"/>
      <c r="BN187" s="307"/>
      <c r="BO187" s="296">
        <f t="shared" si="48"/>
        <v>0</v>
      </c>
      <c r="BP187" s="259">
        <v>0</v>
      </c>
      <c r="BQ187" s="259">
        <v>0</v>
      </c>
      <c r="BR187" s="297">
        <f t="shared" si="50"/>
        <v>0</v>
      </c>
      <c r="BS187" s="206"/>
      <c r="BT187" s="175"/>
      <c r="BV187" s="180"/>
      <c r="BW187" s="180"/>
      <c r="BX187" s="180"/>
      <c r="BY187" s="180"/>
      <c r="BZ187" s="180"/>
    </row>
    <row r="188" spans="1:78" s="154" customFormat="1" ht="15" hidden="1" customHeight="1" x14ac:dyDescent="0.3">
      <c r="A188" s="303"/>
      <c r="B188" s="771"/>
      <c r="C188" s="772"/>
      <c r="D188" s="403"/>
      <c r="E188" s="362"/>
      <c r="F188" s="404"/>
      <c r="G188" s="404">
        <v>0</v>
      </c>
      <c r="H188" s="404"/>
      <c r="I188" s="404"/>
      <c r="J188" s="404"/>
      <c r="K188" s="404"/>
      <c r="L188" s="404"/>
      <c r="M188" s="404"/>
      <c r="N188" s="404"/>
      <c r="O188" s="404"/>
      <c r="P188" s="404"/>
      <c r="Q188" s="404"/>
      <c r="R188" s="404"/>
      <c r="S188" s="404"/>
      <c r="T188" s="404"/>
      <c r="U188" s="404"/>
      <c r="V188" s="404"/>
      <c r="W188" s="404"/>
      <c r="X188" s="404"/>
      <c r="Y188" s="404"/>
      <c r="Z188" s="404"/>
      <c r="AA188" s="404"/>
      <c r="AB188" s="404"/>
      <c r="AC188" s="404"/>
      <c r="AD188" s="404"/>
      <c r="AE188" s="404"/>
      <c r="AF188" s="404"/>
      <c r="AG188" s="404"/>
      <c r="AH188" s="404"/>
      <c r="AI188" s="404"/>
      <c r="AJ188" s="404"/>
      <c r="AK188" s="404"/>
      <c r="AL188" s="404"/>
      <c r="AM188" s="404"/>
      <c r="AN188" s="404"/>
      <c r="AO188" s="404"/>
      <c r="AP188" s="404"/>
      <c r="AQ188" s="404"/>
      <c r="AR188" s="404"/>
      <c r="AS188" s="404"/>
      <c r="AT188" s="404"/>
      <c r="AU188" s="404"/>
      <c r="AV188" s="404"/>
      <c r="AW188" s="404"/>
      <c r="AX188" s="404"/>
      <c r="AY188" s="404"/>
      <c r="AZ188" s="404"/>
      <c r="BA188" s="404"/>
      <c r="BB188" s="404"/>
      <c r="BC188" s="404"/>
      <c r="BD188" s="404"/>
      <c r="BE188" s="381"/>
      <c r="BF188" s="381"/>
      <c r="BG188" s="381"/>
      <c r="BH188" s="542">
        <f t="shared" si="49"/>
        <v>0</v>
      </c>
      <c r="BI188" s="305"/>
      <c r="BJ188" s="305"/>
      <c r="BK188" s="306"/>
      <c r="BL188" s="305"/>
      <c r="BM188" s="181"/>
      <c r="BN188" s="307"/>
      <c r="BO188" s="296">
        <f t="shared" si="48"/>
        <v>0</v>
      </c>
      <c r="BP188" s="259">
        <v>0</v>
      </c>
      <c r="BQ188" s="259">
        <v>0</v>
      </c>
      <c r="BR188" s="297">
        <f t="shared" si="50"/>
        <v>0</v>
      </c>
      <c r="BS188" s="206"/>
      <c r="BT188" s="175"/>
      <c r="BV188" s="180"/>
      <c r="BW188" s="180"/>
      <c r="BX188" s="180"/>
      <c r="BY188" s="180"/>
      <c r="BZ188" s="180"/>
    </row>
    <row r="189" spans="1:78" s="154" customFormat="1" ht="15" hidden="1" customHeight="1" x14ac:dyDescent="0.3">
      <c r="A189" s="303"/>
      <c r="B189" s="771"/>
      <c r="C189" s="772"/>
      <c r="D189" s="403"/>
      <c r="E189" s="362"/>
      <c r="F189" s="404"/>
      <c r="G189" s="404">
        <v>0</v>
      </c>
      <c r="H189" s="404"/>
      <c r="I189" s="404"/>
      <c r="J189" s="404"/>
      <c r="K189" s="404"/>
      <c r="L189" s="404"/>
      <c r="M189" s="404"/>
      <c r="N189" s="404"/>
      <c r="O189" s="404"/>
      <c r="P189" s="404"/>
      <c r="Q189" s="404"/>
      <c r="R189" s="404"/>
      <c r="S189" s="404"/>
      <c r="T189" s="404"/>
      <c r="U189" s="404"/>
      <c r="V189" s="404"/>
      <c r="W189" s="404"/>
      <c r="X189" s="404"/>
      <c r="Y189" s="404"/>
      <c r="Z189" s="404"/>
      <c r="AA189" s="404"/>
      <c r="AB189" s="404"/>
      <c r="AC189" s="404"/>
      <c r="AD189" s="404"/>
      <c r="AE189" s="404"/>
      <c r="AF189" s="404"/>
      <c r="AG189" s="404"/>
      <c r="AH189" s="404"/>
      <c r="AI189" s="404"/>
      <c r="AJ189" s="404"/>
      <c r="AK189" s="404"/>
      <c r="AL189" s="404"/>
      <c r="AM189" s="404"/>
      <c r="AN189" s="404"/>
      <c r="AO189" s="404"/>
      <c r="AP189" s="404"/>
      <c r="AQ189" s="404"/>
      <c r="AR189" s="404"/>
      <c r="AS189" s="404"/>
      <c r="AT189" s="404"/>
      <c r="AU189" s="404"/>
      <c r="AV189" s="404"/>
      <c r="AW189" s="404"/>
      <c r="AX189" s="404"/>
      <c r="AY189" s="404"/>
      <c r="AZ189" s="404"/>
      <c r="BA189" s="404"/>
      <c r="BB189" s="404"/>
      <c r="BC189" s="404"/>
      <c r="BD189" s="404"/>
      <c r="BE189" s="381"/>
      <c r="BF189" s="381"/>
      <c r="BG189" s="381"/>
      <c r="BH189" s="542">
        <f t="shared" si="49"/>
        <v>0</v>
      </c>
      <c r="BI189" s="305"/>
      <c r="BJ189" s="305"/>
      <c r="BK189" s="306"/>
      <c r="BL189" s="305"/>
      <c r="BM189" s="181"/>
      <c r="BN189" s="307"/>
      <c r="BO189" s="296">
        <f t="shared" si="48"/>
        <v>0</v>
      </c>
      <c r="BP189" s="259">
        <v>0</v>
      </c>
      <c r="BQ189" s="259">
        <v>0</v>
      </c>
      <c r="BR189" s="297">
        <f t="shared" si="50"/>
        <v>0</v>
      </c>
      <c r="BS189" s="206"/>
      <c r="BT189" s="175"/>
      <c r="BV189" s="180"/>
      <c r="BW189" s="180"/>
      <c r="BX189" s="180"/>
      <c r="BY189" s="180"/>
      <c r="BZ189" s="180"/>
    </row>
    <row r="190" spans="1:78" s="154" customFormat="1" ht="15" hidden="1" customHeight="1" x14ac:dyDescent="0.3">
      <c r="A190" s="303"/>
      <c r="B190" s="771"/>
      <c r="C190" s="772"/>
      <c r="D190" s="403"/>
      <c r="E190" s="362"/>
      <c r="F190" s="404"/>
      <c r="G190" s="404">
        <v>0</v>
      </c>
      <c r="H190" s="404"/>
      <c r="I190" s="404"/>
      <c r="J190" s="404"/>
      <c r="K190" s="404"/>
      <c r="L190" s="404"/>
      <c r="M190" s="404"/>
      <c r="N190" s="404"/>
      <c r="O190" s="404"/>
      <c r="P190" s="404"/>
      <c r="Q190" s="404"/>
      <c r="R190" s="404"/>
      <c r="S190" s="404"/>
      <c r="T190" s="404"/>
      <c r="U190" s="404"/>
      <c r="V190" s="404"/>
      <c r="W190" s="404"/>
      <c r="X190" s="404"/>
      <c r="Y190" s="404"/>
      <c r="Z190" s="404"/>
      <c r="AA190" s="404"/>
      <c r="AB190" s="404"/>
      <c r="AC190" s="404"/>
      <c r="AD190" s="404"/>
      <c r="AE190" s="404"/>
      <c r="AF190" s="404"/>
      <c r="AG190" s="404"/>
      <c r="AH190" s="404"/>
      <c r="AI190" s="404"/>
      <c r="AJ190" s="404"/>
      <c r="AK190" s="404"/>
      <c r="AL190" s="404"/>
      <c r="AM190" s="404"/>
      <c r="AN190" s="404"/>
      <c r="AO190" s="404"/>
      <c r="AP190" s="404"/>
      <c r="AQ190" s="404"/>
      <c r="AR190" s="404"/>
      <c r="AS190" s="404"/>
      <c r="AT190" s="404"/>
      <c r="AU190" s="404"/>
      <c r="AV190" s="404"/>
      <c r="AW190" s="404"/>
      <c r="AX190" s="404"/>
      <c r="AY190" s="404"/>
      <c r="AZ190" s="404"/>
      <c r="BA190" s="404"/>
      <c r="BB190" s="404"/>
      <c r="BC190" s="404"/>
      <c r="BD190" s="404"/>
      <c r="BE190" s="381"/>
      <c r="BF190" s="381"/>
      <c r="BG190" s="381"/>
      <c r="BH190" s="542">
        <f t="shared" si="49"/>
        <v>0</v>
      </c>
      <c r="BI190" s="305"/>
      <c r="BJ190" s="305"/>
      <c r="BK190" s="306"/>
      <c r="BL190" s="305"/>
      <c r="BM190" s="181"/>
      <c r="BN190" s="307"/>
      <c r="BO190" s="296">
        <f t="shared" si="48"/>
        <v>0</v>
      </c>
      <c r="BP190" s="259">
        <v>0</v>
      </c>
      <c r="BQ190" s="259">
        <v>0</v>
      </c>
      <c r="BR190" s="297">
        <f t="shared" si="50"/>
        <v>0</v>
      </c>
      <c r="BS190" s="206"/>
      <c r="BT190" s="175"/>
      <c r="BV190" s="180"/>
      <c r="BW190" s="180"/>
      <c r="BX190" s="180"/>
      <c r="BY190" s="180"/>
      <c r="BZ190" s="180"/>
    </row>
    <row r="191" spans="1:78" s="154" customFormat="1" ht="15" hidden="1" customHeight="1" x14ac:dyDescent="0.3">
      <c r="A191" s="303"/>
      <c r="B191" s="771"/>
      <c r="C191" s="772"/>
      <c r="D191" s="403"/>
      <c r="E191" s="362"/>
      <c r="F191" s="404"/>
      <c r="G191" s="404">
        <v>0</v>
      </c>
      <c r="H191" s="404"/>
      <c r="I191" s="404"/>
      <c r="J191" s="404"/>
      <c r="K191" s="404"/>
      <c r="L191" s="404"/>
      <c r="M191" s="404"/>
      <c r="N191" s="404"/>
      <c r="O191" s="404"/>
      <c r="P191" s="404"/>
      <c r="Q191" s="404"/>
      <c r="R191" s="404"/>
      <c r="S191" s="404"/>
      <c r="T191" s="404"/>
      <c r="U191" s="404"/>
      <c r="V191" s="404"/>
      <c r="W191" s="404"/>
      <c r="X191" s="404"/>
      <c r="Y191" s="404"/>
      <c r="Z191" s="404"/>
      <c r="AA191" s="404"/>
      <c r="AB191" s="404"/>
      <c r="AC191" s="404"/>
      <c r="AD191" s="404"/>
      <c r="AE191" s="404"/>
      <c r="AF191" s="404"/>
      <c r="AG191" s="404"/>
      <c r="AH191" s="404"/>
      <c r="AI191" s="404"/>
      <c r="AJ191" s="404"/>
      <c r="AK191" s="404"/>
      <c r="AL191" s="404"/>
      <c r="AM191" s="404"/>
      <c r="AN191" s="404"/>
      <c r="AO191" s="404"/>
      <c r="AP191" s="404"/>
      <c r="AQ191" s="404"/>
      <c r="AR191" s="404"/>
      <c r="AS191" s="404"/>
      <c r="AT191" s="404"/>
      <c r="AU191" s="404"/>
      <c r="AV191" s="404"/>
      <c r="AW191" s="404"/>
      <c r="AX191" s="404"/>
      <c r="AY191" s="404"/>
      <c r="AZ191" s="404"/>
      <c r="BA191" s="404"/>
      <c r="BB191" s="404"/>
      <c r="BC191" s="404"/>
      <c r="BD191" s="404"/>
      <c r="BE191" s="381"/>
      <c r="BF191" s="381"/>
      <c r="BG191" s="381"/>
      <c r="BH191" s="542">
        <f t="shared" si="49"/>
        <v>0</v>
      </c>
      <c r="BI191" s="305"/>
      <c r="BJ191" s="305"/>
      <c r="BK191" s="306"/>
      <c r="BL191" s="305"/>
      <c r="BM191" s="181"/>
      <c r="BN191" s="307"/>
      <c r="BO191" s="296">
        <f t="shared" si="48"/>
        <v>0</v>
      </c>
      <c r="BP191" s="259">
        <v>0</v>
      </c>
      <c r="BQ191" s="259">
        <v>0</v>
      </c>
      <c r="BR191" s="297">
        <f t="shared" si="50"/>
        <v>0</v>
      </c>
      <c r="BS191" s="206"/>
      <c r="BT191" s="175"/>
      <c r="BV191" s="180"/>
      <c r="BW191" s="180"/>
      <c r="BX191" s="180"/>
      <c r="BY191" s="180"/>
      <c r="BZ191" s="180"/>
    </row>
    <row r="192" spans="1:78" s="154" customFormat="1" ht="15" hidden="1" customHeight="1" x14ac:dyDescent="0.3">
      <c r="A192" s="303"/>
      <c r="B192" s="771"/>
      <c r="C192" s="772"/>
      <c r="D192" s="403"/>
      <c r="E192" s="362"/>
      <c r="F192" s="404"/>
      <c r="G192" s="404">
        <v>0</v>
      </c>
      <c r="H192" s="404"/>
      <c r="I192" s="404"/>
      <c r="J192" s="404"/>
      <c r="K192" s="404"/>
      <c r="L192" s="404"/>
      <c r="M192" s="404"/>
      <c r="N192" s="404"/>
      <c r="O192" s="404"/>
      <c r="P192" s="404"/>
      <c r="Q192" s="404"/>
      <c r="R192" s="404"/>
      <c r="S192" s="404"/>
      <c r="T192" s="404"/>
      <c r="U192" s="404"/>
      <c r="V192" s="404"/>
      <c r="W192" s="404"/>
      <c r="X192" s="404"/>
      <c r="Y192" s="404"/>
      <c r="Z192" s="404"/>
      <c r="AA192" s="404"/>
      <c r="AB192" s="404"/>
      <c r="AC192" s="404"/>
      <c r="AD192" s="404"/>
      <c r="AE192" s="404"/>
      <c r="AF192" s="404"/>
      <c r="AG192" s="404"/>
      <c r="AH192" s="404"/>
      <c r="AI192" s="404"/>
      <c r="AJ192" s="404"/>
      <c r="AK192" s="404"/>
      <c r="AL192" s="404"/>
      <c r="AM192" s="404"/>
      <c r="AN192" s="404"/>
      <c r="AO192" s="404"/>
      <c r="AP192" s="404"/>
      <c r="AQ192" s="404"/>
      <c r="AR192" s="404"/>
      <c r="AS192" s="404"/>
      <c r="AT192" s="404"/>
      <c r="AU192" s="404"/>
      <c r="AV192" s="404"/>
      <c r="AW192" s="404"/>
      <c r="AX192" s="404"/>
      <c r="AY192" s="404"/>
      <c r="AZ192" s="404"/>
      <c r="BA192" s="404"/>
      <c r="BB192" s="404"/>
      <c r="BC192" s="404"/>
      <c r="BD192" s="404"/>
      <c r="BE192" s="381"/>
      <c r="BF192" s="381"/>
      <c r="BG192" s="381"/>
      <c r="BH192" s="542">
        <f t="shared" si="49"/>
        <v>0</v>
      </c>
      <c r="BI192" s="305"/>
      <c r="BJ192" s="305"/>
      <c r="BK192" s="306"/>
      <c r="BL192" s="305"/>
      <c r="BM192" s="181"/>
      <c r="BN192" s="307"/>
      <c r="BO192" s="296">
        <f t="shared" si="48"/>
        <v>0</v>
      </c>
      <c r="BP192" s="259">
        <v>0</v>
      </c>
      <c r="BQ192" s="259">
        <v>0</v>
      </c>
      <c r="BR192" s="297">
        <f t="shared" si="50"/>
        <v>0</v>
      </c>
      <c r="BS192" s="206"/>
      <c r="BV192" s="180"/>
      <c r="BW192" s="180"/>
      <c r="BX192" s="180"/>
      <c r="BY192" s="180"/>
      <c r="BZ192" s="180"/>
    </row>
    <row r="193" spans="1:78" s="154" customFormat="1" ht="15" hidden="1" customHeight="1" x14ac:dyDescent="0.3">
      <c r="A193" s="303"/>
      <c r="B193" s="771"/>
      <c r="C193" s="772"/>
      <c r="D193" s="403"/>
      <c r="E193" s="362"/>
      <c r="F193" s="404"/>
      <c r="G193" s="404">
        <v>0</v>
      </c>
      <c r="H193" s="404"/>
      <c r="I193" s="404"/>
      <c r="J193" s="404"/>
      <c r="K193" s="404"/>
      <c r="L193" s="404"/>
      <c r="M193" s="404"/>
      <c r="N193" s="404"/>
      <c r="O193" s="404"/>
      <c r="P193" s="404"/>
      <c r="Q193" s="404"/>
      <c r="R193" s="404"/>
      <c r="S193" s="404"/>
      <c r="T193" s="404"/>
      <c r="U193" s="404"/>
      <c r="V193" s="404"/>
      <c r="W193" s="404"/>
      <c r="X193" s="404"/>
      <c r="Y193" s="404"/>
      <c r="Z193" s="404"/>
      <c r="AA193" s="404"/>
      <c r="AB193" s="404"/>
      <c r="AC193" s="404"/>
      <c r="AD193" s="404"/>
      <c r="AE193" s="404"/>
      <c r="AF193" s="404"/>
      <c r="AG193" s="404"/>
      <c r="AH193" s="404"/>
      <c r="AI193" s="404"/>
      <c r="AJ193" s="404"/>
      <c r="AK193" s="404"/>
      <c r="AL193" s="404"/>
      <c r="AM193" s="404"/>
      <c r="AN193" s="404"/>
      <c r="AO193" s="404"/>
      <c r="AP193" s="404"/>
      <c r="AQ193" s="404"/>
      <c r="AR193" s="404"/>
      <c r="AS193" s="404"/>
      <c r="AT193" s="404"/>
      <c r="AU193" s="404"/>
      <c r="AV193" s="404"/>
      <c r="AW193" s="404"/>
      <c r="AX193" s="404"/>
      <c r="AY193" s="404"/>
      <c r="AZ193" s="404"/>
      <c r="BA193" s="404"/>
      <c r="BB193" s="404"/>
      <c r="BC193" s="404"/>
      <c r="BD193" s="404"/>
      <c r="BE193" s="381"/>
      <c r="BF193" s="381"/>
      <c r="BG193" s="381"/>
      <c r="BH193" s="542">
        <f t="shared" si="49"/>
        <v>0</v>
      </c>
      <c r="BI193" s="305"/>
      <c r="BJ193" s="305"/>
      <c r="BK193" s="306"/>
      <c r="BL193" s="305"/>
      <c r="BM193" s="181"/>
      <c r="BN193" s="307"/>
      <c r="BO193" s="296">
        <f t="shared" si="48"/>
        <v>0</v>
      </c>
      <c r="BP193" s="259">
        <v>0</v>
      </c>
      <c r="BQ193" s="259">
        <v>0</v>
      </c>
      <c r="BR193" s="297">
        <f t="shared" si="50"/>
        <v>0</v>
      </c>
      <c r="BS193" s="206"/>
      <c r="BV193" s="180"/>
      <c r="BW193" s="180"/>
      <c r="BX193" s="180"/>
      <c r="BY193" s="180"/>
      <c r="BZ193" s="180"/>
    </row>
    <row r="194" spans="1:78" s="154" customFormat="1" ht="15" hidden="1" customHeight="1" x14ac:dyDescent="0.3">
      <c r="A194" s="303"/>
      <c r="B194" s="771"/>
      <c r="C194" s="772"/>
      <c r="D194" s="403"/>
      <c r="E194" s="362"/>
      <c r="F194" s="404"/>
      <c r="G194" s="404">
        <v>0</v>
      </c>
      <c r="H194" s="404"/>
      <c r="I194" s="404"/>
      <c r="J194" s="404"/>
      <c r="K194" s="404"/>
      <c r="L194" s="404"/>
      <c r="M194" s="404"/>
      <c r="N194" s="404"/>
      <c r="O194" s="404"/>
      <c r="P194" s="404"/>
      <c r="Q194" s="404"/>
      <c r="R194" s="404"/>
      <c r="S194" s="404"/>
      <c r="T194" s="404"/>
      <c r="U194" s="404"/>
      <c r="V194" s="404"/>
      <c r="W194" s="404"/>
      <c r="X194" s="404"/>
      <c r="Y194" s="404"/>
      <c r="Z194" s="404"/>
      <c r="AA194" s="404"/>
      <c r="AB194" s="404"/>
      <c r="AC194" s="404"/>
      <c r="AD194" s="404"/>
      <c r="AE194" s="404"/>
      <c r="AF194" s="404"/>
      <c r="AG194" s="404"/>
      <c r="AH194" s="404"/>
      <c r="AI194" s="404"/>
      <c r="AJ194" s="404"/>
      <c r="AK194" s="404"/>
      <c r="AL194" s="404"/>
      <c r="AM194" s="404"/>
      <c r="AN194" s="404"/>
      <c r="AO194" s="404"/>
      <c r="AP194" s="404"/>
      <c r="AQ194" s="404"/>
      <c r="AR194" s="404"/>
      <c r="AS194" s="404"/>
      <c r="AT194" s="404"/>
      <c r="AU194" s="404"/>
      <c r="AV194" s="404"/>
      <c r="AW194" s="404"/>
      <c r="AX194" s="404"/>
      <c r="AY194" s="404"/>
      <c r="AZ194" s="404"/>
      <c r="BA194" s="404"/>
      <c r="BB194" s="404"/>
      <c r="BC194" s="404"/>
      <c r="BD194" s="404"/>
      <c r="BE194" s="381"/>
      <c r="BF194" s="381"/>
      <c r="BG194" s="381"/>
      <c r="BH194" s="542">
        <f t="shared" si="49"/>
        <v>0</v>
      </c>
      <c r="BI194" s="305"/>
      <c r="BJ194" s="305"/>
      <c r="BK194" s="306"/>
      <c r="BL194" s="305"/>
      <c r="BM194" s="181"/>
      <c r="BN194" s="307"/>
      <c r="BO194" s="296">
        <f t="shared" si="48"/>
        <v>0</v>
      </c>
      <c r="BP194" s="259">
        <v>0</v>
      </c>
      <c r="BQ194" s="259">
        <v>0</v>
      </c>
      <c r="BR194" s="297">
        <f t="shared" si="50"/>
        <v>0</v>
      </c>
      <c r="BS194" s="206"/>
      <c r="BV194" s="180"/>
      <c r="BW194" s="180"/>
      <c r="BX194" s="180"/>
      <c r="BY194" s="180"/>
      <c r="BZ194" s="180"/>
    </row>
    <row r="195" spans="1:78" s="154" customFormat="1" ht="15" hidden="1" customHeight="1" x14ac:dyDescent="0.3">
      <c r="A195" s="303"/>
      <c r="B195" s="771"/>
      <c r="C195" s="772"/>
      <c r="D195" s="403"/>
      <c r="E195" s="362"/>
      <c r="F195" s="404"/>
      <c r="G195" s="404">
        <v>0</v>
      </c>
      <c r="H195" s="404"/>
      <c r="I195" s="404"/>
      <c r="J195" s="404"/>
      <c r="K195" s="404"/>
      <c r="L195" s="404"/>
      <c r="M195" s="404"/>
      <c r="N195" s="404"/>
      <c r="O195" s="404"/>
      <c r="P195" s="404"/>
      <c r="Q195" s="404"/>
      <c r="R195" s="404"/>
      <c r="S195" s="404"/>
      <c r="T195" s="404"/>
      <c r="U195" s="404"/>
      <c r="V195" s="404"/>
      <c r="W195" s="404"/>
      <c r="X195" s="404"/>
      <c r="Y195" s="404"/>
      <c r="Z195" s="404"/>
      <c r="AA195" s="404"/>
      <c r="AB195" s="404"/>
      <c r="AC195" s="404"/>
      <c r="AD195" s="404"/>
      <c r="AE195" s="404"/>
      <c r="AF195" s="404"/>
      <c r="AG195" s="404"/>
      <c r="AH195" s="404"/>
      <c r="AI195" s="404"/>
      <c r="AJ195" s="404"/>
      <c r="AK195" s="404"/>
      <c r="AL195" s="404"/>
      <c r="AM195" s="404"/>
      <c r="AN195" s="404"/>
      <c r="AO195" s="404"/>
      <c r="AP195" s="404"/>
      <c r="AQ195" s="404"/>
      <c r="AR195" s="404"/>
      <c r="AS195" s="404"/>
      <c r="AT195" s="404"/>
      <c r="AU195" s="404"/>
      <c r="AV195" s="404"/>
      <c r="AW195" s="404"/>
      <c r="AX195" s="404"/>
      <c r="AY195" s="404"/>
      <c r="AZ195" s="404"/>
      <c r="BA195" s="404"/>
      <c r="BB195" s="404"/>
      <c r="BC195" s="404"/>
      <c r="BD195" s="404"/>
      <c r="BE195" s="381"/>
      <c r="BF195" s="381"/>
      <c r="BG195" s="381"/>
      <c r="BH195" s="542">
        <f t="shared" si="49"/>
        <v>0</v>
      </c>
      <c r="BI195" s="305"/>
      <c r="BJ195" s="305"/>
      <c r="BK195" s="306"/>
      <c r="BL195" s="305"/>
      <c r="BM195" s="181"/>
      <c r="BN195" s="307"/>
      <c r="BO195" s="296">
        <f t="shared" si="48"/>
        <v>0</v>
      </c>
      <c r="BP195" s="259">
        <v>0</v>
      </c>
      <c r="BQ195" s="259">
        <v>0</v>
      </c>
      <c r="BR195" s="297">
        <f t="shared" si="50"/>
        <v>0</v>
      </c>
      <c r="BS195" s="206"/>
      <c r="BV195" s="180"/>
      <c r="BW195" s="180"/>
      <c r="BX195" s="180"/>
      <c r="BY195" s="180"/>
      <c r="BZ195" s="180"/>
    </row>
    <row r="196" spans="1:78" s="154" customFormat="1" ht="15" hidden="1" customHeight="1" x14ac:dyDescent="0.3">
      <c r="A196" s="303"/>
      <c r="B196" s="771"/>
      <c r="C196" s="772"/>
      <c r="D196" s="403"/>
      <c r="E196" s="362"/>
      <c r="F196" s="404"/>
      <c r="G196" s="404">
        <v>0</v>
      </c>
      <c r="H196" s="404"/>
      <c r="I196" s="404"/>
      <c r="J196" s="404"/>
      <c r="K196" s="404"/>
      <c r="L196" s="404"/>
      <c r="M196" s="404"/>
      <c r="N196" s="404"/>
      <c r="O196" s="404"/>
      <c r="P196" s="404"/>
      <c r="Q196" s="404"/>
      <c r="R196" s="404"/>
      <c r="S196" s="404"/>
      <c r="T196" s="404"/>
      <c r="U196" s="404"/>
      <c r="V196" s="404"/>
      <c r="W196" s="404"/>
      <c r="X196" s="404"/>
      <c r="Y196" s="404"/>
      <c r="Z196" s="404"/>
      <c r="AA196" s="404"/>
      <c r="AB196" s="404"/>
      <c r="AC196" s="404"/>
      <c r="AD196" s="404"/>
      <c r="AE196" s="404"/>
      <c r="AF196" s="404"/>
      <c r="AG196" s="404"/>
      <c r="AH196" s="404"/>
      <c r="AI196" s="404"/>
      <c r="AJ196" s="404"/>
      <c r="AK196" s="404"/>
      <c r="AL196" s="404"/>
      <c r="AM196" s="404"/>
      <c r="AN196" s="404"/>
      <c r="AO196" s="404"/>
      <c r="AP196" s="404"/>
      <c r="AQ196" s="404"/>
      <c r="AR196" s="404"/>
      <c r="AS196" s="404"/>
      <c r="AT196" s="404"/>
      <c r="AU196" s="404"/>
      <c r="AV196" s="404"/>
      <c r="AW196" s="404"/>
      <c r="AX196" s="404"/>
      <c r="AY196" s="404"/>
      <c r="AZ196" s="404"/>
      <c r="BA196" s="404"/>
      <c r="BB196" s="404"/>
      <c r="BC196" s="404"/>
      <c r="BD196" s="404"/>
      <c r="BE196" s="381"/>
      <c r="BF196" s="381"/>
      <c r="BG196" s="381"/>
      <c r="BH196" s="542">
        <f t="shared" si="49"/>
        <v>0</v>
      </c>
      <c r="BI196" s="305"/>
      <c r="BJ196" s="305"/>
      <c r="BK196" s="306"/>
      <c r="BL196" s="305"/>
      <c r="BM196" s="181"/>
      <c r="BN196" s="307"/>
      <c r="BO196" s="296">
        <f t="shared" si="48"/>
        <v>0</v>
      </c>
      <c r="BP196" s="259">
        <v>0</v>
      </c>
      <c r="BQ196" s="259">
        <v>0</v>
      </c>
      <c r="BR196" s="297">
        <f t="shared" si="50"/>
        <v>0</v>
      </c>
      <c r="BS196" s="206"/>
      <c r="BV196" s="180"/>
      <c r="BW196" s="180"/>
      <c r="BX196" s="180"/>
      <c r="BY196" s="180"/>
      <c r="BZ196" s="180"/>
    </row>
    <row r="197" spans="1:78" s="154" customFormat="1" ht="15" hidden="1" customHeight="1" x14ac:dyDescent="0.3">
      <c r="A197" s="303"/>
      <c r="B197" s="771"/>
      <c r="C197" s="772"/>
      <c r="D197" s="403"/>
      <c r="E197" s="362"/>
      <c r="F197" s="404"/>
      <c r="G197" s="404">
        <v>0</v>
      </c>
      <c r="H197" s="404"/>
      <c r="I197" s="404"/>
      <c r="J197" s="404"/>
      <c r="K197" s="404"/>
      <c r="L197" s="404"/>
      <c r="M197" s="404"/>
      <c r="N197" s="404"/>
      <c r="O197" s="404"/>
      <c r="P197" s="404"/>
      <c r="Q197" s="404"/>
      <c r="R197" s="404"/>
      <c r="S197" s="404"/>
      <c r="T197" s="404"/>
      <c r="U197" s="404"/>
      <c r="V197" s="404"/>
      <c r="W197" s="404"/>
      <c r="X197" s="404"/>
      <c r="Y197" s="404"/>
      <c r="Z197" s="404"/>
      <c r="AA197" s="404"/>
      <c r="AB197" s="404"/>
      <c r="AC197" s="404"/>
      <c r="AD197" s="404"/>
      <c r="AE197" s="404"/>
      <c r="AF197" s="404"/>
      <c r="AG197" s="404"/>
      <c r="AH197" s="404"/>
      <c r="AI197" s="404"/>
      <c r="AJ197" s="404"/>
      <c r="AK197" s="404"/>
      <c r="AL197" s="404"/>
      <c r="AM197" s="404"/>
      <c r="AN197" s="404"/>
      <c r="AO197" s="404"/>
      <c r="AP197" s="404"/>
      <c r="AQ197" s="404"/>
      <c r="AR197" s="404"/>
      <c r="AS197" s="404"/>
      <c r="AT197" s="404"/>
      <c r="AU197" s="404"/>
      <c r="AV197" s="404"/>
      <c r="AW197" s="404"/>
      <c r="AX197" s="404"/>
      <c r="AY197" s="404"/>
      <c r="AZ197" s="404"/>
      <c r="BA197" s="404"/>
      <c r="BB197" s="404"/>
      <c r="BC197" s="404"/>
      <c r="BD197" s="404"/>
      <c r="BE197" s="381"/>
      <c r="BF197" s="381"/>
      <c r="BG197" s="381"/>
      <c r="BH197" s="542">
        <f t="shared" si="49"/>
        <v>0</v>
      </c>
      <c r="BI197" s="305"/>
      <c r="BJ197" s="305"/>
      <c r="BK197" s="306"/>
      <c r="BL197" s="305"/>
      <c r="BM197" s="181"/>
      <c r="BN197" s="307"/>
      <c r="BO197" s="296">
        <f t="shared" si="48"/>
        <v>0</v>
      </c>
      <c r="BP197" s="259">
        <v>0</v>
      </c>
      <c r="BQ197" s="259">
        <v>0</v>
      </c>
      <c r="BR197" s="297">
        <f t="shared" si="50"/>
        <v>0</v>
      </c>
      <c r="BS197" s="206"/>
      <c r="BV197" s="180"/>
      <c r="BW197" s="180"/>
      <c r="BX197" s="180"/>
      <c r="BY197" s="180"/>
      <c r="BZ197" s="180"/>
    </row>
    <row r="198" spans="1:78" s="154" customFormat="1" ht="15" hidden="1" customHeight="1" x14ac:dyDescent="0.3">
      <c r="A198" s="303"/>
      <c r="B198" s="771"/>
      <c r="C198" s="772"/>
      <c r="D198" s="403"/>
      <c r="E198" s="362"/>
      <c r="F198" s="404"/>
      <c r="G198" s="404">
        <v>0</v>
      </c>
      <c r="H198" s="404"/>
      <c r="I198" s="404"/>
      <c r="J198" s="404"/>
      <c r="K198" s="404"/>
      <c r="L198" s="404"/>
      <c r="M198" s="404"/>
      <c r="N198" s="404"/>
      <c r="O198" s="404"/>
      <c r="P198" s="404"/>
      <c r="Q198" s="404"/>
      <c r="R198" s="404"/>
      <c r="S198" s="404"/>
      <c r="T198" s="404"/>
      <c r="U198" s="404"/>
      <c r="V198" s="404"/>
      <c r="W198" s="404"/>
      <c r="X198" s="404"/>
      <c r="Y198" s="404"/>
      <c r="Z198" s="404"/>
      <c r="AA198" s="404"/>
      <c r="AB198" s="404"/>
      <c r="AC198" s="404"/>
      <c r="AD198" s="404"/>
      <c r="AE198" s="404"/>
      <c r="AF198" s="404"/>
      <c r="AG198" s="404"/>
      <c r="AH198" s="404"/>
      <c r="AI198" s="404"/>
      <c r="AJ198" s="404"/>
      <c r="AK198" s="404"/>
      <c r="AL198" s="404"/>
      <c r="AM198" s="404"/>
      <c r="AN198" s="404"/>
      <c r="AO198" s="404"/>
      <c r="AP198" s="404"/>
      <c r="AQ198" s="404"/>
      <c r="AR198" s="404"/>
      <c r="AS198" s="404"/>
      <c r="AT198" s="404"/>
      <c r="AU198" s="404"/>
      <c r="AV198" s="404"/>
      <c r="AW198" s="404"/>
      <c r="AX198" s="404"/>
      <c r="AY198" s="404"/>
      <c r="AZ198" s="404"/>
      <c r="BA198" s="404"/>
      <c r="BB198" s="404"/>
      <c r="BC198" s="404"/>
      <c r="BD198" s="404"/>
      <c r="BE198" s="381"/>
      <c r="BF198" s="381"/>
      <c r="BG198" s="381"/>
      <c r="BH198" s="542">
        <f t="shared" si="49"/>
        <v>0</v>
      </c>
      <c r="BI198" s="305"/>
      <c r="BJ198" s="305"/>
      <c r="BK198" s="306"/>
      <c r="BL198" s="305"/>
      <c r="BM198" s="181"/>
      <c r="BN198" s="307"/>
      <c r="BO198" s="296">
        <f t="shared" si="48"/>
        <v>0</v>
      </c>
      <c r="BP198" s="259">
        <v>0</v>
      </c>
      <c r="BQ198" s="259">
        <v>0</v>
      </c>
      <c r="BR198" s="297">
        <f t="shared" si="50"/>
        <v>0</v>
      </c>
      <c r="BS198" s="206"/>
      <c r="BV198" s="180"/>
      <c r="BW198" s="180"/>
      <c r="BX198" s="180"/>
      <c r="BY198" s="180"/>
      <c r="BZ198" s="180"/>
    </row>
    <row r="199" spans="1:78" s="154" customFormat="1" ht="15" hidden="1" customHeight="1" x14ac:dyDescent="0.3">
      <c r="A199" s="303"/>
      <c r="B199" s="771"/>
      <c r="C199" s="772"/>
      <c r="D199" s="403"/>
      <c r="E199" s="362"/>
      <c r="F199" s="404"/>
      <c r="G199" s="404">
        <v>0</v>
      </c>
      <c r="H199" s="404"/>
      <c r="I199" s="404"/>
      <c r="J199" s="404"/>
      <c r="K199" s="404"/>
      <c r="L199" s="404"/>
      <c r="M199" s="404"/>
      <c r="N199" s="404"/>
      <c r="O199" s="404"/>
      <c r="P199" s="404"/>
      <c r="Q199" s="404"/>
      <c r="R199" s="404"/>
      <c r="S199" s="404"/>
      <c r="T199" s="404"/>
      <c r="U199" s="404"/>
      <c r="V199" s="404"/>
      <c r="W199" s="404"/>
      <c r="X199" s="404"/>
      <c r="Y199" s="404"/>
      <c r="Z199" s="404"/>
      <c r="AA199" s="404"/>
      <c r="AB199" s="404"/>
      <c r="AC199" s="404"/>
      <c r="AD199" s="404"/>
      <c r="AE199" s="404"/>
      <c r="AF199" s="404"/>
      <c r="AG199" s="404"/>
      <c r="AH199" s="404"/>
      <c r="AI199" s="404"/>
      <c r="AJ199" s="404"/>
      <c r="AK199" s="404"/>
      <c r="AL199" s="404"/>
      <c r="AM199" s="404"/>
      <c r="AN199" s="404"/>
      <c r="AO199" s="404"/>
      <c r="AP199" s="404"/>
      <c r="AQ199" s="404"/>
      <c r="AR199" s="404"/>
      <c r="AS199" s="404"/>
      <c r="AT199" s="404"/>
      <c r="AU199" s="404"/>
      <c r="AV199" s="404"/>
      <c r="AW199" s="404"/>
      <c r="AX199" s="404"/>
      <c r="AY199" s="404"/>
      <c r="AZ199" s="404"/>
      <c r="BA199" s="404"/>
      <c r="BB199" s="404"/>
      <c r="BC199" s="404"/>
      <c r="BD199" s="404"/>
      <c r="BE199" s="381"/>
      <c r="BF199" s="381"/>
      <c r="BG199" s="381"/>
      <c r="BH199" s="542">
        <f t="shared" si="49"/>
        <v>0</v>
      </c>
      <c r="BI199" s="305"/>
      <c r="BJ199" s="305"/>
      <c r="BK199" s="306"/>
      <c r="BL199" s="305"/>
      <c r="BM199" s="181"/>
      <c r="BN199" s="307"/>
      <c r="BO199" s="296">
        <f t="shared" si="48"/>
        <v>0</v>
      </c>
      <c r="BP199" s="259">
        <v>0</v>
      </c>
      <c r="BQ199" s="259">
        <v>0</v>
      </c>
      <c r="BR199" s="297">
        <f t="shared" si="50"/>
        <v>0</v>
      </c>
      <c r="BS199" s="206"/>
      <c r="BV199" s="180"/>
      <c r="BW199" s="180"/>
      <c r="BX199" s="180"/>
      <c r="BY199" s="180"/>
      <c r="BZ199" s="180"/>
    </row>
    <row r="200" spans="1:78" s="154" customFormat="1" ht="15" hidden="1" customHeight="1" x14ac:dyDescent="0.3">
      <c r="A200" s="303"/>
      <c r="B200" s="771"/>
      <c r="C200" s="772"/>
      <c r="D200" s="403"/>
      <c r="E200" s="362"/>
      <c r="F200" s="404"/>
      <c r="G200" s="404">
        <v>0</v>
      </c>
      <c r="H200" s="404"/>
      <c r="I200" s="404"/>
      <c r="J200" s="404"/>
      <c r="K200" s="404"/>
      <c r="L200" s="404"/>
      <c r="M200" s="404"/>
      <c r="N200" s="404"/>
      <c r="O200" s="404"/>
      <c r="P200" s="404"/>
      <c r="Q200" s="404"/>
      <c r="R200" s="404"/>
      <c r="S200" s="404"/>
      <c r="T200" s="404"/>
      <c r="U200" s="404"/>
      <c r="V200" s="404"/>
      <c r="W200" s="404"/>
      <c r="X200" s="404"/>
      <c r="Y200" s="404"/>
      <c r="Z200" s="404"/>
      <c r="AA200" s="404"/>
      <c r="AB200" s="404"/>
      <c r="AC200" s="404"/>
      <c r="AD200" s="404"/>
      <c r="AE200" s="404"/>
      <c r="AF200" s="404"/>
      <c r="AG200" s="404"/>
      <c r="AH200" s="404"/>
      <c r="AI200" s="404"/>
      <c r="AJ200" s="404"/>
      <c r="AK200" s="404"/>
      <c r="AL200" s="404"/>
      <c r="AM200" s="404"/>
      <c r="AN200" s="404"/>
      <c r="AO200" s="404"/>
      <c r="AP200" s="404"/>
      <c r="AQ200" s="404"/>
      <c r="AR200" s="404"/>
      <c r="AS200" s="404"/>
      <c r="AT200" s="404"/>
      <c r="AU200" s="404"/>
      <c r="AV200" s="404"/>
      <c r="AW200" s="404"/>
      <c r="AX200" s="404"/>
      <c r="AY200" s="404"/>
      <c r="AZ200" s="404"/>
      <c r="BA200" s="404"/>
      <c r="BB200" s="404"/>
      <c r="BC200" s="404"/>
      <c r="BD200" s="404"/>
      <c r="BE200" s="381"/>
      <c r="BF200" s="381"/>
      <c r="BG200" s="381"/>
      <c r="BH200" s="542">
        <f t="shared" si="49"/>
        <v>0</v>
      </c>
      <c r="BI200" s="305"/>
      <c r="BJ200" s="305"/>
      <c r="BK200" s="306"/>
      <c r="BL200" s="305"/>
      <c r="BM200" s="181"/>
      <c r="BN200" s="307"/>
      <c r="BO200" s="296">
        <f t="shared" si="48"/>
        <v>0</v>
      </c>
      <c r="BP200" s="259">
        <v>0</v>
      </c>
      <c r="BQ200" s="259">
        <v>0</v>
      </c>
      <c r="BR200" s="297">
        <f t="shared" si="50"/>
        <v>0</v>
      </c>
      <c r="BS200" s="206"/>
      <c r="BV200" s="180"/>
      <c r="BW200" s="180"/>
      <c r="BX200" s="180"/>
      <c r="BY200" s="180"/>
      <c r="BZ200" s="180"/>
    </row>
    <row r="201" spans="1:78" s="154" customFormat="1" ht="15" hidden="1" customHeight="1" x14ac:dyDescent="0.3">
      <c r="A201" s="303"/>
      <c r="B201" s="771"/>
      <c r="C201" s="772"/>
      <c r="D201" s="403"/>
      <c r="E201" s="362"/>
      <c r="F201" s="404"/>
      <c r="G201" s="404">
        <v>0</v>
      </c>
      <c r="H201" s="404"/>
      <c r="I201" s="404"/>
      <c r="J201" s="404"/>
      <c r="K201" s="404"/>
      <c r="L201" s="404"/>
      <c r="M201" s="404"/>
      <c r="N201" s="404"/>
      <c r="O201" s="404"/>
      <c r="P201" s="404"/>
      <c r="Q201" s="404"/>
      <c r="R201" s="404"/>
      <c r="S201" s="404"/>
      <c r="T201" s="404"/>
      <c r="U201" s="404"/>
      <c r="V201" s="404"/>
      <c r="W201" s="404"/>
      <c r="X201" s="404"/>
      <c r="Y201" s="404"/>
      <c r="Z201" s="404"/>
      <c r="AA201" s="404"/>
      <c r="AB201" s="404"/>
      <c r="AC201" s="404"/>
      <c r="AD201" s="404"/>
      <c r="AE201" s="404"/>
      <c r="AF201" s="404"/>
      <c r="AG201" s="404"/>
      <c r="AH201" s="404"/>
      <c r="AI201" s="404"/>
      <c r="AJ201" s="404"/>
      <c r="AK201" s="404"/>
      <c r="AL201" s="404"/>
      <c r="AM201" s="404"/>
      <c r="AN201" s="404"/>
      <c r="AO201" s="404"/>
      <c r="AP201" s="404"/>
      <c r="AQ201" s="404"/>
      <c r="AR201" s="404"/>
      <c r="AS201" s="404"/>
      <c r="AT201" s="404"/>
      <c r="AU201" s="404"/>
      <c r="AV201" s="404"/>
      <c r="AW201" s="404"/>
      <c r="AX201" s="404"/>
      <c r="AY201" s="404"/>
      <c r="AZ201" s="404"/>
      <c r="BA201" s="404"/>
      <c r="BB201" s="404"/>
      <c r="BC201" s="404"/>
      <c r="BD201" s="404"/>
      <c r="BE201" s="381"/>
      <c r="BF201" s="381"/>
      <c r="BG201" s="381"/>
      <c r="BH201" s="542">
        <f t="shared" si="49"/>
        <v>0</v>
      </c>
      <c r="BI201" s="305"/>
      <c r="BJ201" s="305"/>
      <c r="BK201" s="306"/>
      <c r="BL201" s="305"/>
      <c r="BM201" s="181"/>
      <c r="BN201" s="307"/>
      <c r="BO201" s="296">
        <f t="shared" si="48"/>
        <v>0</v>
      </c>
      <c r="BP201" s="259">
        <v>0</v>
      </c>
      <c r="BQ201" s="259">
        <v>0</v>
      </c>
      <c r="BR201" s="297">
        <f t="shared" si="50"/>
        <v>0</v>
      </c>
      <c r="BS201" s="206"/>
      <c r="BV201" s="180"/>
      <c r="BW201" s="180"/>
      <c r="BX201" s="180"/>
      <c r="BY201" s="180"/>
      <c r="BZ201" s="180"/>
    </row>
    <row r="202" spans="1:78" s="154" customFormat="1" ht="15" hidden="1" customHeight="1" x14ac:dyDescent="0.3">
      <c r="A202" s="303"/>
      <c r="B202" s="771"/>
      <c r="C202" s="772"/>
      <c r="D202" s="403"/>
      <c r="E202" s="362"/>
      <c r="F202" s="404"/>
      <c r="G202" s="404">
        <v>0</v>
      </c>
      <c r="H202" s="404"/>
      <c r="I202" s="404"/>
      <c r="J202" s="404"/>
      <c r="K202" s="404"/>
      <c r="L202" s="404"/>
      <c r="M202" s="404"/>
      <c r="N202" s="404"/>
      <c r="O202" s="404"/>
      <c r="P202" s="404"/>
      <c r="Q202" s="404"/>
      <c r="R202" s="404"/>
      <c r="S202" s="404"/>
      <c r="T202" s="404"/>
      <c r="U202" s="404"/>
      <c r="V202" s="404"/>
      <c r="W202" s="404"/>
      <c r="X202" s="404"/>
      <c r="Y202" s="404"/>
      <c r="Z202" s="404"/>
      <c r="AA202" s="404"/>
      <c r="AB202" s="404"/>
      <c r="AC202" s="404"/>
      <c r="AD202" s="404"/>
      <c r="AE202" s="404"/>
      <c r="AF202" s="404"/>
      <c r="AG202" s="404"/>
      <c r="AH202" s="404"/>
      <c r="AI202" s="404"/>
      <c r="AJ202" s="404"/>
      <c r="AK202" s="404"/>
      <c r="AL202" s="404"/>
      <c r="AM202" s="404"/>
      <c r="AN202" s="404"/>
      <c r="AO202" s="404"/>
      <c r="AP202" s="404"/>
      <c r="AQ202" s="404"/>
      <c r="AR202" s="404"/>
      <c r="AS202" s="404"/>
      <c r="AT202" s="404"/>
      <c r="AU202" s="404"/>
      <c r="AV202" s="404"/>
      <c r="AW202" s="404"/>
      <c r="AX202" s="404"/>
      <c r="AY202" s="404"/>
      <c r="AZ202" s="404"/>
      <c r="BA202" s="404"/>
      <c r="BB202" s="404"/>
      <c r="BC202" s="404"/>
      <c r="BD202" s="404"/>
      <c r="BE202" s="381"/>
      <c r="BF202" s="381"/>
      <c r="BG202" s="381"/>
      <c r="BH202" s="542">
        <f t="shared" si="49"/>
        <v>0</v>
      </c>
      <c r="BI202" s="305"/>
      <c r="BJ202" s="305"/>
      <c r="BK202" s="306"/>
      <c r="BL202" s="305"/>
      <c r="BM202" s="181"/>
      <c r="BN202" s="307"/>
      <c r="BO202" s="296">
        <f t="shared" si="48"/>
        <v>0</v>
      </c>
      <c r="BP202" s="259">
        <v>0</v>
      </c>
      <c r="BQ202" s="259">
        <v>0</v>
      </c>
      <c r="BR202" s="297">
        <f t="shared" si="50"/>
        <v>0</v>
      </c>
      <c r="BS202" s="206"/>
      <c r="BV202" s="180"/>
      <c r="BW202" s="180"/>
      <c r="BX202" s="180"/>
      <c r="BY202" s="180"/>
      <c r="BZ202" s="180"/>
    </row>
    <row r="203" spans="1:78" s="154" customFormat="1" ht="15" hidden="1" customHeight="1" x14ac:dyDescent="0.3">
      <c r="A203" s="303"/>
      <c r="B203" s="771"/>
      <c r="C203" s="772"/>
      <c r="D203" s="403"/>
      <c r="E203" s="362"/>
      <c r="F203" s="404"/>
      <c r="G203" s="404">
        <v>0</v>
      </c>
      <c r="H203" s="404"/>
      <c r="I203" s="404"/>
      <c r="J203" s="404"/>
      <c r="K203" s="404"/>
      <c r="L203" s="404"/>
      <c r="M203" s="404"/>
      <c r="N203" s="404"/>
      <c r="O203" s="404"/>
      <c r="P203" s="404"/>
      <c r="Q203" s="404"/>
      <c r="R203" s="404"/>
      <c r="S203" s="404"/>
      <c r="T203" s="404"/>
      <c r="U203" s="404"/>
      <c r="V203" s="404"/>
      <c r="W203" s="404"/>
      <c r="X203" s="404"/>
      <c r="Y203" s="404"/>
      <c r="Z203" s="404"/>
      <c r="AA203" s="404"/>
      <c r="AB203" s="404"/>
      <c r="AC203" s="404"/>
      <c r="AD203" s="404"/>
      <c r="AE203" s="404"/>
      <c r="AF203" s="404"/>
      <c r="AG203" s="404"/>
      <c r="AH203" s="404"/>
      <c r="AI203" s="404"/>
      <c r="AJ203" s="404"/>
      <c r="AK203" s="404"/>
      <c r="AL203" s="404"/>
      <c r="AM203" s="404"/>
      <c r="AN203" s="404"/>
      <c r="AO203" s="404"/>
      <c r="AP203" s="404"/>
      <c r="AQ203" s="404"/>
      <c r="AR203" s="404"/>
      <c r="AS203" s="404"/>
      <c r="AT203" s="404"/>
      <c r="AU203" s="404"/>
      <c r="AV203" s="404"/>
      <c r="AW203" s="404"/>
      <c r="AX203" s="404"/>
      <c r="AY203" s="404"/>
      <c r="AZ203" s="404"/>
      <c r="BA203" s="404"/>
      <c r="BB203" s="404"/>
      <c r="BC203" s="404"/>
      <c r="BD203" s="404"/>
      <c r="BE203" s="381"/>
      <c r="BF203" s="381"/>
      <c r="BG203" s="381"/>
      <c r="BH203" s="542">
        <f t="shared" si="49"/>
        <v>0</v>
      </c>
      <c r="BI203" s="305"/>
      <c r="BJ203" s="305"/>
      <c r="BK203" s="306"/>
      <c r="BL203" s="305"/>
      <c r="BM203" s="181"/>
      <c r="BN203" s="307"/>
      <c r="BO203" s="296">
        <f t="shared" si="48"/>
        <v>0</v>
      </c>
      <c r="BP203" s="259">
        <v>0</v>
      </c>
      <c r="BQ203" s="259">
        <v>0</v>
      </c>
      <c r="BR203" s="297">
        <f t="shared" si="50"/>
        <v>0</v>
      </c>
      <c r="BS203" s="206"/>
      <c r="BV203" s="180"/>
      <c r="BW203" s="180"/>
      <c r="BX203" s="180"/>
      <c r="BY203" s="180"/>
      <c r="BZ203" s="180"/>
    </row>
    <row r="204" spans="1:78" s="154" customFormat="1" ht="15" hidden="1" customHeight="1" x14ac:dyDescent="0.3">
      <c r="A204" s="303"/>
      <c r="B204" s="771"/>
      <c r="C204" s="772"/>
      <c r="D204" s="403"/>
      <c r="E204" s="362"/>
      <c r="F204" s="404"/>
      <c r="G204" s="404">
        <v>0</v>
      </c>
      <c r="H204" s="404"/>
      <c r="I204" s="404"/>
      <c r="J204" s="404"/>
      <c r="K204" s="404"/>
      <c r="L204" s="404"/>
      <c r="M204" s="404"/>
      <c r="N204" s="404"/>
      <c r="O204" s="404"/>
      <c r="P204" s="404"/>
      <c r="Q204" s="404"/>
      <c r="R204" s="404"/>
      <c r="S204" s="404"/>
      <c r="T204" s="404"/>
      <c r="U204" s="404"/>
      <c r="V204" s="404"/>
      <c r="W204" s="404"/>
      <c r="X204" s="404"/>
      <c r="Y204" s="404"/>
      <c r="Z204" s="404"/>
      <c r="AA204" s="404"/>
      <c r="AB204" s="404"/>
      <c r="AC204" s="404"/>
      <c r="AD204" s="404"/>
      <c r="AE204" s="404"/>
      <c r="AF204" s="404"/>
      <c r="AG204" s="404"/>
      <c r="AH204" s="404"/>
      <c r="AI204" s="404"/>
      <c r="AJ204" s="404"/>
      <c r="AK204" s="404"/>
      <c r="AL204" s="404"/>
      <c r="AM204" s="404"/>
      <c r="AN204" s="404"/>
      <c r="AO204" s="404"/>
      <c r="AP204" s="404"/>
      <c r="AQ204" s="404"/>
      <c r="AR204" s="404"/>
      <c r="AS204" s="404"/>
      <c r="AT204" s="404"/>
      <c r="AU204" s="404"/>
      <c r="AV204" s="404"/>
      <c r="AW204" s="404"/>
      <c r="AX204" s="404"/>
      <c r="AY204" s="404"/>
      <c r="AZ204" s="404"/>
      <c r="BA204" s="404"/>
      <c r="BB204" s="404"/>
      <c r="BC204" s="404"/>
      <c r="BD204" s="404"/>
      <c r="BE204" s="381"/>
      <c r="BF204" s="381"/>
      <c r="BG204" s="381"/>
      <c r="BH204" s="542">
        <f t="shared" si="49"/>
        <v>0</v>
      </c>
      <c r="BI204" s="305"/>
      <c r="BJ204" s="305"/>
      <c r="BK204" s="306"/>
      <c r="BL204" s="305"/>
      <c r="BM204" s="181"/>
      <c r="BN204" s="307"/>
      <c r="BO204" s="296">
        <f t="shared" si="48"/>
        <v>0</v>
      </c>
      <c r="BP204" s="259">
        <v>0</v>
      </c>
      <c r="BQ204" s="259">
        <v>0</v>
      </c>
      <c r="BR204" s="297">
        <f t="shared" si="50"/>
        <v>0</v>
      </c>
      <c r="BS204" s="206"/>
      <c r="BV204" s="180"/>
      <c r="BW204" s="180"/>
      <c r="BX204" s="180"/>
      <c r="BY204" s="180"/>
      <c r="BZ204" s="180"/>
    </row>
    <row r="205" spans="1:78" s="154" customFormat="1" ht="15" hidden="1" customHeight="1" x14ac:dyDescent="0.3">
      <c r="A205" s="303"/>
      <c r="B205" s="771"/>
      <c r="C205" s="772"/>
      <c r="D205" s="403"/>
      <c r="E205" s="362"/>
      <c r="F205" s="404"/>
      <c r="G205" s="404">
        <v>0</v>
      </c>
      <c r="H205" s="404"/>
      <c r="I205" s="404"/>
      <c r="J205" s="404"/>
      <c r="K205" s="404"/>
      <c r="L205" s="404"/>
      <c r="M205" s="404"/>
      <c r="N205" s="404"/>
      <c r="O205" s="404"/>
      <c r="P205" s="404"/>
      <c r="Q205" s="404"/>
      <c r="R205" s="404"/>
      <c r="S205" s="404"/>
      <c r="T205" s="404"/>
      <c r="U205" s="404"/>
      <c r="V205" s="404"/>
      <c r="W205" s="404"/>
      <c r="X205" s="404"/>
      <c r="Y205" s="404"/>
      <c r="Z205" s="404"/>
      <c r="AA205" s="404"/>
      <c r="AB205" s="404"/>
      <c r="AC205" s="404"/>
      <c r="AD205" s="404"/>
      <c r="AE205" s="404"/>
      <c r="AF205" s="404"/>
      <c r="AG205" s="404"/>
      <c r="AH205" s="404"/>
      <c r="AI205" s="404"/>
      <c r="AJ205" s="404"/>
      <c r="AK205" s="404"/>
      <c r="AL205" s="404"/>
      <c r="AM205" s="404"/>
      <c r="AN205" s="404"/>
      <c r="AO205" s="404"/>
      <c r="AP205" s="404"/>
      <c r="AQ205" s="404"/>
      <c r="AR205" s="404"/>
      <c r="AS205" s="404"/>
      <c r="AT205" s="404"/>
      <c r="AU205" s="404"/>
      <c r="AV205" s="404"/>
      <c r="AW205" s="404"/>
      <c r="AX205" s="404"/>
      <c r="AY205" s="404"/>
      <c r="AZ205" s="404"/>
      <c r="BA205" s="404"/>
      <c r="BB205" s="404"/>
      <c r="BC205" s="404"/>
      <c r="BD205" s="404"/>
      <c r="BE205" s="381"/>
      <c r="BF205" s="381"/>
      <c r="BG205" s="381"/>
      <c r="BH205" s="542">
        <f t="shared" si="49"/>
        <v>0</v>
      </c>
      <c r="BI205" s="305"/>
      <c r="BJ205" s="305"/>
      <c r="BK205" s="306"/>
      <c r="BL205" s="305"/>
      <c r="BM205" s="181"/>
      <c r="BN205" s="307"/>
      <c r="BO205" s="296">
        <f t="shared" si="48"/>
        <v>0</v>
      </c>
      <c r="BP205" s="259">
        <v>0</v>
      </c>
      <c r="BQ205" s="259">
        <v>0</v>
      </c>
      <c r="BR205" s="297">
        <f t="shared" si="50"/>
        <v>0</v>
      </c>
      <c r="BS205" s="206"/>
      <c r="BV205" s="180"/>
      <c r="BW205" s="180"/>
      <c r="BX205" s="180"/>
      <c r="BY205" s="180"/>
      <c r="BZ205" s="180"/>
    </row>
    <row r="206" spans="1:78" s="154" customFormat="1" ht="15" hidden="1" customHeight="1" x14ac:dyDescent="0.3">
      <c r="A206" s="303"/>
      <c r="B206" s="771"/>
      <c r="C206" s="772"/>
      <c r="D206" s="403"/>
      <c r="E206" s="362"/>
      <c r="F206" s="404"/>
      <c r="G206" s="404">
        <v>0</v>
      </c>
      <c r="H206" s="404"/>
      <c r="I206" s="404"/>
      <c r="J206" s="404"/>
      <c r="K206" s="404"/>
      <c r="L206" s="404"/>
      <c r="M206" s="404"/>
      <c r="N206" s="404"/>
      <c r="O206" s="404"/>
      <c r="P206" s="404"/>
      <c r="Q206" s="404"/>
      <c r="R206" s="404"/>
      <c r="S206" s="404"/>
      <c r="T206" s="404"/>
      <c r="U206" s="404"/>
      <c r="V206" s="404"/>
      <c r="W206" s="404"/>
      <c r="X206" s="404"/>
      <c r="Y206" s="404"/>
      <c r="Z206" s="404"/>
      <c r="AA206" s="404"/>
      <c r="AB206" s="404"/>
      <c r="AC206" s="404"/>
      <c r="AD206" s="404"/>
      <c r="AE206" s="404"/>
      <c r="AF206" s="404"/>
      <c r="AG206" s="404"/>
      <c r="AH206" s="404"/>
      <c r="AI206" s="404"/>
      <c r="AJ206" s="404"/>
      <c r="AK206" s="404"/>
      <c r="AL206" s="404"/>
      <c r="AM206" s="404"/>
      <c r="AN206" s="404"/>
      <c r="AO206" s="404"/>
      <c r="AP206" s="404"/>
      <c r="AQ206" s="404"/>
      <c r="AR206" s="404"/>
      <c r="AS206" s="404"/>
      <c r="AT206" s="404"/>
      <c r="AU206" s="404"/>
      <c r="AV206" s="404"/>
      <c r="AW206" s="404"/>
      <c r="AX206" s="404"/>
      <c r="AY206" s="404"/>
      <c r="AZ206" s="404"/>
      <c r="BA206" s="404"/>
      <c r="BB206" s="404"/>
      <c r="BC206" s="404"/>
      <c r="BD206" s="404"/>
      <c r="BE206" s="381"/>
      <c r="BF206" s="381"/>
      <c r="BG206" s="381"/>
      <c r="BH206" s="542">
        <f t="shared" si="49"/>
        <v>0</v>
      </c>
      <c r="BI206" s="305"/>
      <c r="BJ206" s="305"/>
      <c r="BK206" s="306"/>
      <c r="BL206" s="305"/>
      <c r="BM206" s="181"/>
      <c r="BN206" s="307"/>
      <c r="BO206" s="296">
        <f t="shared" si="48"/>
        <v>0</v>
      </c>
      <c r="BP206" s="259">
        <v>0</v>
      </c>
      <c r="BQ206" s="259">
        <v>0</v>
      </c>
      <c r="BR206" s="297">
        <f t="shared" si="50"/>
        <v>0</v>
      </c>
      <c r="BS206" s="206"/>
      <c r="BV206" s="180"/>
      <c r="BW206" s="180"/>
      <c r="BX206" s="180"/>
      <c r="BY206" s="180"/>
      <c r="BZ206" s="180"/>
    </row>
    <row r="207" spans="1:78" s="154" customFormat="1" ht="15" hidden="1" customHeight="1" x14ac:dyDescent="0.3">
      <c r="A207" s="303"/>
      <c r="B207" s="771"/>
      <c r="C207" s="772"/>
      <c r="D207" s="403"/>
      <c r="E207" s="362"/>
      <c r="F207" s="404"/>
      <c r="G207" s="404">
        <v>0</v>
      </c>
      <c r="H207" s="404"/>
      <c r="I207" s="404"/>
      <c r="J207" s="404"/>
      <c r="K207" s="404"/>
      <c r="L207" s="404"/>
      <c r="M207" s="404"/>
      <c r="N207" s="404"/>
      <c r="O207" s="404"/>
      <c r="P207" s="404"/>
      <c r="Q207" s="404"/>
      <c r="R207" s="404"/>
      <c r="S207" s="404"/>
      <c r="T207" s="404"/>
      <c r="U207" s="404"/>
      <c r="V207" s="404"/>
      <c r="W207" s="404"/>
      <c r="X207" s="404"/>
      <c r="Y207" s="404"/>
      <c r="Z207" s="404"/>
      <c r="AA207" s="404"/>
      <c r="AB207" s="404"/>
      <c r="AC207" s="404"/>
      <c r="AD207" s="404"/>
      <c r="AE207" s="404"/>
      <c r="AF207" s="404"/>
      <c r="AG207" s="404"/>
      <c r="AH207" s="404"/>
      <c r="AI207" s="404"/>
      <c r="AJ207" s="404"/>
      <c r="AK207" s="404"/>
      <c r="AL207" s="404"/>
      <c r="AM207" s="404"/>
      <c r="AN207" s="404"/>
      <c r="AO207" s="404"/>
      <c r="AP207" s="404"/>
      <c r="AQ207" s="404"/>
      <c r="AR207" s="404"/>
      <c r="AS207" s="404"/>
      <c r="AT207" s="404"/>
      <c r="AU207" s="404"/>
      <c r="AV207" s="404"/>
      <c r="AW207" s="404"/>
      <c r="AX207" s="404"/>
      <c r="AY207" s="404"/>
      <c r="AZ207" s="404"/>
      <c r="BA207" s="404"/>
      <c r="BB207" s="404"/>
      <c r="BC207" s="404"/>
      <c r="BD207" s="404"/>
      <c r="BE207" s="381"/>
      <c r="BF207" s="381"/>
      <c r="BG207" s="381"/>
      <c r="BH207" s="542">
        <f t="shared" si="49"/>
        <v>0</v>
      </c>
      <c r="BI207" s="305"/>
      <c r="BJ207" s="305"/>
      <c r="BK207" s="306"/>
      <c r="BL207" s="305"/>
      <c r="BM207" s="181"/>
      <c r="BN207" s="307"/>
      <c r="BO207" s="296">
        <f t="shared" si="48"/>
        <v>0</v>
      </c>
      <c r="BP207" s="259">
        <v>0</v>
      </c>
      <c r="BQ207" s="259">
        <v>0</v>
      </c>
      <c r="BR207" s="297">
        <f t="shared" si="50"/>
        <v>0</v>
      </c>
      <c r="BS207" s="206"/>
      <c r="BV207" s="180"/>
      <c r="BW207" s="180"/>
      <c r="BX207" s="180"/>
      <c r="BY207" s="180"/>
      <c r="BZ207" s="180"/>
    </row>
    <row r="208" spans="1:78" s="154" customFormat="1" ht="15" hidden="1" customHeight="1" x14ac:dyDescent="0.3">
      <c r="A208" s="303"/>
      <c r="B208" s="771"/>
      <c r="C208" s="772"/>
      <c r="D208" s="403"/>
      <c r="E208" s="362"/>
      <c r="F208" s="404"/>
      <c r="G208" s="404">
        <v>0</v>
      </c>
      <c r="H208" s="404"/>
      <c r="I208" s="404"/>
      <c r="J208" s="404"/>
      <c r="K208" s="404"/>
      <c r="L208" s="404"/>
      <c r="M208" s="404"/>
      <c r="N208" s="404"/>
      <c r="O208" s="404"/>
      <c r="P208" s="404"/>
      <c r="Q208" s="404"/>
      <c r="R208" s="404"/>
      <c r="S208" s="404"/>
      <c r="T208" s="404"/>
      <c r="U208" s="404"/>
      <c r="V208" s="404"/>
      <c r="W208" s="404"/>
      <c r="X208" s="404"/>
      <c r="Y208" s="404"/>
      <c r="Z208" s="404"/>
      <c r="AA208" s="404"/>
      <c r="AB208" s="404"/>
      <c r="AC208" s="404"/>
      <c r="AD208" s="404"/>
      <c r="AE208" s="404"/>
      <c r="AF208" s="404"/>
      <c r="AG208" s="404"/>
      <c r="AH208" s="404"/>
      <c r="AI208" s="404"/>
      <c r="AJ208" s="404"/>
      <c r="AK208" s="404"/>
      <c r="AL208" s="404"/>
      <c r="AM208" s="404"/>
      <c r="AN208" s="404"/>
      <c r="AO208" s="404"/>
      <c r="AP208" s="404"/>
      <c r="AQ208" s="404"/>
      <c r="AR208" s="404"/>
      <c r="AS208" s="404"/>
      <c r="AT208" s="404"/>
      <c r="AU208" s="404"/>
      <c r="AV208" s="404"/>
      <c r="AW208" s="404"/>
      <c r="AX208" s="404"/>
      <c r="AY208" s="404"/>
      <c r="AZ208" s="404"/>
      <c r="BA208" s="404"/>
      <c r="BB208" s="404"/>
      <c r="BC208" s="404"/>
      <c r="BD208" s="404"/>
      <c r="BE208" s="381"/>
      <c r="BF208" s="381"/>
      <c r="BG208" s="381"/>
      <c r="BH208" s="542">
        <f t="shared" si="49"/>
        <v>0</v>
      </c>
      <c r="BI208" s="305"/>
      <c r="BJ208" s="305"/>
      <c r="BK208" s="306"/>
      <c r="BL208" s="305"/>
      <c r="BM208" s="181"/>
      <c r="BN208" s="307"/>
      <c r="BO208" s="296">
        <f t="shared" si="48"/>
        <v>0</v>
      </c>
      <c r="BP208" s="259">
        <v>0</v>
      </c>
      <c r="BQ208" s="259">
        <v>0</v>
      </c>
      <c r="BR208" s="297">
        <f t="shared" si="50"/>
        <v>0</v>
      </c>
      <c r="BS208" s="206"/>
      <c r="BV208" s="180"/>
      <c r="BW208" s="180"/>
      <c r="BX208" s="180"/>
      <c r="BY208" s="180"/>
      <c r="BZ208" s="180"/>
    </row>
    <row r="209" spans="1:96" s="154" customFormat="1" ht="15" hidden="1" customHeight="1" x14ac:dyDescent="0.3">
      <c r="A209" s="303"/>
      <c r="B209" s="771"/>
      <c r="C209" s="772"/>
      <c r="D209" s="403"/>
      <c r="E209" s="362"/>
      <c r="F209" s="404"/>
      <c r="G209" s="404">
        <v>0</v>
      </c>
      <c r="H209" s="404"/>
      <c r="I209" s="404"/>
      <c r="J209" s="404"/>
      <c r="K209" s="404"/>
      <c r="L209" s="404"/>
      <c r="M209" s="404"/>
      <c r="N209" s="404"/>
      <c r="O209" s="404"/>
      <c r="P209" s="404"/>
      <c r="Q209" s="404"/>
      <c r="R209" s="404"/>
      <c r="S209" s="404"/>
      <c r="T209" s="404"/>
      <c r="U209" s="404"/>
      <c r="V209" s="404"/>
      <c r="W209" s="404"/>
      <c r="X209" s="404"/>
      <c r="Y209" s="404"/>
      <c r="Z209" s="404"/>
      <c r="AA209" s="404"/>
      <c r="AB209" s="404"/>
      <c r="AC209" s="404"/>
      <c r="AD209" s="404"/>
      <c r="AE209" s="404"/>
      <c r="AF209" s="404"/>
      <c r="AG209" s="404"/>
      <c r="AH209" s="404"/>
      <c r="AI209" s="404"/>
      <c r="AJ209" s="404"/>
      <c r="AK209" s="404"/>
      <c r="AL209" s="404"/>
      <c r="AM209" s="404"/>
      <c r="AN209" s="404"/>
      <c r="AO209" s="404"/>
      <c r="AP209" s="404"/>
      <c r="AQ209" s="404"/>
      <c r="AR209" s="404"/>
      <c r="AS209" s="404"/>
      <c r="AT209" s="404"/>
      <c r="AU209" s="404"/>
      <c r="AV209" s="404"/>
      <c r="AW209" s="404"/>
      <c r="AX209" s="404"/>
      <c r="AY209" s="404"/>
      <c r="AZ209" s="404"/>
      <c r="BA209" s="404"/>
      <c r="BB209" s="404"/>
      <c r="BC209" s="404"/>
      <c r="BD209" s="404"/>
      <c r="BE209" s="381"/>
      <c r="BF209" s="381"/>
      <c r="BG209" s="381"/>
      <c r="BH209" s="542">
        <f t="shared" si="49"/>
        <v>0</v>
      </c>
      <c r="BI209" s="305"/>
      <c r="BJ209" s="305"/>
      <c r="BK209" s="306"/>
      <c r="BL209" s="305"/>
      <c r="BM209" s="181"/>
      <c r="BN209" s="307"/>
      <c r="BO209" s="296">
        <f t="shared" si="48"/>
        <v>0</v>
      </c>
      <c r="BP209" s="259">
        <v>0</v>
      </c>
      <c r="BQ209" s="259">
        <v>0</v>
      </c>
      <c r="BR209" s="297">
        <f t="shared" si="50"/>
        <v>0</v>
      </c>
      <c r="BS209" s="206"/>
      <c r="BV209" s="180"/>
      <c r="BW209" s="180"/>
      <c r="BX209" s="180"/>
      <c r="BY209" s="180"/>
      <c r="BZ209" s="180"/>
    </row>
    <row r="210" spans="1:96" s="154" customFormat="1" ht="15" hidden="1" customHeight="1" x14ac:dyDescent="0.3">
      <c r="A210" s="303"/>
      <c r="B210" s="771"/>
      <c r="C210" s="772"/>
      <c r="D210" s="403"/>
      <c r="E210" s="362"/>
      <c r="F210" s="404"/>
      <c r="G210" s="404">
        <v>0</v>
      </c>
      <c r="H210" s="404"/>
      <c r="I210" s="404"/>
      <c r="J210" s="404"/>
      <c r="K210" s="404"/>
      <c r="L210" s="404"/>
      <c r="M210" s="404"/>
      <c r="N210" s="404"/>
      <c r="O210" s="404"/>
      <c r="P210" s="404"/>
      <c r="Q210" s="404"/>
      <c r="R210" s="404"/>
      <c r="S210" s="404"/>
      <c r="T210" s="404"/>
      <c r="U210" s="404"/>
      <c r="V210" s="404"/>
      <c r="W210" s="404"/>
      <c r="X210" s="404"/>
      <c r="Y210" s="404"/>
      <c r="Z210" s="404"/>
      <c r="AA210" s="404"/>
      <c r="AB210" s="404"/>
      <c r="AC210" s="404"/>
      <c r="AD210" s="404"/>
      <c r="AE210" s="404"/>
      <c r="AF210" s="404"/>
      <c r="AG210" s="404"/>
      <c r="AH210" s="404"/>
      <c r="AI210" s="404"/>
      <c r="AJ210" s="404"/>
      <c r="AK210" s="404"/>
      <c r="AL210" s="404"/>
      <c r="AM210" s="404"/>
      <c r="AN210" s="404"/>
      <c r="AO210" s="404"/>
      <c r="AP210" s="404"/>
      <c r="AQ210" s="404"/>
      <c r="AR210" s="404"/>
      <c r="AS210" s="404"/>
      <c r="AT210" s="404"/>
      <c r="AU210" s="404"/>
      <c r="AV210" s="404"/>
      <c r="AW210" s="404"/>
      <c r="AX210" s="404"/>
      <c r="AY210" s="404"/>
      <c r="AZ210" s="404"/>
      <c r="BA210" s="404"/>
      <c r="BB210" s="404"/>
      <c r="BC210" s="404"/>
      <c r="BD210" s="404"/>
      <c r="BE210" s="381"/>
      <c r="BF210" s="381"/>
      <c r="BG210" s="381"/>
      <c r="BH210" s="542">
        <f t="shared" si="49"/>
        <v>0</v>
      </c>
      <c r="BI210" s="305"/>
      <c r="BJ210" s="305"/>
      <c r="BK210" s="306"/>
      <c r="BL210" s="305"/>
      <c r="BM210" s="181"/>
      <c r="BN210" s="307"/>
      <c r="BO210" s="296">
        <f t="shared" si="48"/>
        <v>0</v>
      </c>
      <c r="BP210" s="259">
        <v>0</v>
      </c>
      <c r="BQ210" s="259">
        <v>0</v>
      </c>
      <c r="BR210" s="297">
        <f t="shared" si="50"/>
        <v>0</v>
      </c>
      <c r="BS210" s="206"/>
      <c r="BV210" s="180"/>
      <c r="BW210" s="180"/>
      <c r="BX210" s="180"/>
      <c r="BY210" s="180"/>
      <c r="BZ210" s="180"/>
    </row>
    <row r="211" spans="1:96" s="154" customFormat="1" ht="14.4" x14ac:dyDescent="0.3">
      <c r="A211" s="207" t="s">
        <v>187</v>
      </c>
      <c r="B211" s="362"/>
      <c r="C211" s="362"/>
      <c r="D211" s="405"/>
      <c r="E211" s="385"/>
      <c r="F211" s="406"/>
      <c r="G211" s="406"/>
      <c r="H211" s="406"/>
      <c r="I211" s="406"/>
      <c r="J211" s="385"/>
      <c r="K211" s="362"/>
      <c r="L211" s="381"/>
      <c r="M211" s="381"/>
      <c r="N211" s="381"/>
      <c r="O211" s="381"/>
      <c r="P211" s="362"/>
      <c r="Q211" s="362"/>
      <c r="R211" s="362"/>
      <c r="S211" s="362"/>
      <c r="T211" s="362"/>
      <c r="U211" s="362"/>
      <c r="V211" s="362"/>
      <c r="W211" s="362"/>
      <c r="X211" s="362"/>
      <c r="Y211" s="362"/>
      <c r="Z211" s="362"/>
      <c r="AA211" s="362"/>
      <c r="AB211" s="362"/>
      <c r="AC211" s="362"/>
      <c r="AD211" s="362"/>
      <c r="AE211" s="362"/>
      <c r="AF211" s="362"/>
      <c r="AG211" s="362"/>
      <c r="AH211" s="362"/>
      <c r="AI211" s="362"/>
      <c r="AJ211" s="362"/>
      <c r="AK211" s="362"/>
      <c r="AL211" s="362"/>
      <c r="AM211" s="362"/>
      <c r="AN211" s="362"/>
      <c r="AO211" s="362"/>
      <c r="AP211" s="362"/>
      <c r="AQ211" s="362"/>
      <c r="AR211" s="362"/>
      <c r="AS211" s="362"/>
      <c r="AT211" s="362"/>
      <c r="AU211" s="362"/>
      <c r="AV211" s="362"/>
      <c r="AW211" s="362"/>
      <c r="AX211" s="362"/>
      <c r="AY211" s="362"/>
      <c r="AZ211" s="362"/>
      <c r="BA211" s="362"/>
      <c r="BB211" s="362"/>
      <c r="BC211" s="362"/>
      <c r="BD211" s="362"/>
      <c r="BE211" s="381"/>
      <c r="BF211" s="381"/>
      <c r="BG211" s="381"/>
      <c r="BH211" s="543"/>
      <c r="BI211" s="305"/>
      <c r="BJ211" s="305"/>
      <c r="BK211" s="306"/>
      <c r="BL211" s="305"/>
      <c r="BM211" s="181"/>
      <c r="BN211" s="307"/>
      <c r="BO211" s="309"/>
      <c r="BP211" s="310"/>
      <c r="BQ211" s="310"/>
      <c r="BR211" s="279"/>
      <c r="BS211" s="248"/>
      <c r="BV211" s="180"/>
      <c r="BW211" s="180"/>
      <c r="BX211" s="180"/>
      <c r="BY211" s="180"/>
      <c r="BZ211" s="180"/>
    </row>
    <row r="212" spans="1:96" s="154" customFormat="1" ht="14.4" x14ac:dyDescent="0.25">
      <c r="A212" s="303"/>
      <c r="B212" s="407"/>
      <c r="C212" s="407"/>
      <c r="D212" s="407"/>
      <c r="E212" s="408" t="s">
        <v>198</v>
      </c>
      <c r="F212" s="409">
        <f t="shared" ref="F212:AK212" si="51">SUM(F173:F211)</f>
        <v>0</v>
      </c>
      <c r="G212" s="409">
        <f t="shared" si="51"/>
        <v>0</v>
      </c>
      <c r="H212" s="409">
        <f t="shared" si="51"/>
        <v>0</v>
      </c>
      <c r="I212" s="409">
        <f t="shared" si="51"/>
        <v>0</v>
      </c>
      <c r="J212" s="409">
        <f t="shared" si="51"/>
        <v>0</v>
      </c>
      <c r="K212" s="409">
        <f t="shared" si="51"/>
        <v>0</v>
      </c>
      <c r="L212" s="409">
        <f t="shared" si="51"/>
        <v>0</v>
      </c>
      <c r="M212" s="409">
        <f t="shared" si="51"/>
        <v>0</v>
      </c>
      <c r="N212" s="409">
        <f t="shared" si="51"/>
        <v>0</v>
      </c>
      <c r="O212" s="409">
        <f t="shared" si="51"/>
        <v>0</v>
      </c>
      <c r="P212" s="409">
        <f t="shared" si="51"/>
        <v>0</v>
      </c>
      <c r="Q212" s="409">
        <f t="shared" si="51"/>
        <v>0</v>
      </c>
      <c r="R212" s="409">
        <f t="shared" si="51"/>
        <v>0</v>
      </c>
      <c r="S212" s="409">
        <f t="shared" si="51"/>
        <v>0</v>
      </c>
      <c r="T212" s="409">
        <f t="shared" si="51"/>
        <v>0</v>
      </c>
      <c r="U212" s="409">
        <f t="shared" si="51"/>
        <v>0</v>
      </c>
      <c r="V212" s="409">
        <f t="shared" si="51"/>
        <v>0</v>
      </c>
      <c r="W212" s="409">
        <f t="shared" si="51"/>
        <v>0</v>
      </c>
      <c r="X212" s="409">
        <f t="shared" si="51"/>
        <v>0</v>
      </c>
      <c r="Y212" s="409">
        <f t="shared" si="51"/>
        <v>0</v>
      </c>
      <c r="Z212" s="409">
        <f t="shared" si="51"/>
        <v>0</v>
      </c>
      <c r="AA212" s="409">
        <f t="shared" si="51"/>
        <v>0</v>
      </c>
      <c r="AB212" s="409">
        <f t="shared" si="51"/>
        <v>0</v>
      </c>
      <c r="AC212" s="409">
        <f t="shared" si="51"/>
        <v>0</v>
      </c>
      <c r="AD212" s="409">
        <f t="shared" si="51"/>
        <v>0</v>
      </c>
      <c r="AE212" s="409">
        <f t="shared" si="51"/>
        <v>0</v>
      </c>
      <c r="AF212" s="409">
        <f t="shared" si="51"/>
        <v>0</v>
      </c>
      <c r="AG212" s="409">
        <f t="shared" si="51"/>
        <v>0</v>
      </c>
      <c r="AH212" s="409">
        <f t="shared" si="51"/>
        <v>0</v>
      </c>
      <c r="AI212" s="409">
        <f t="shared" si="51"/>
        <v>0</v>
      </c>
      <c r="AJ212" s="409">
        <f t="shared" si="51"/>
        <v>0</v>
      </c>
      <c r="AK212" s="409">
        <f t="shared" si="51"/>
        <v>0</v>
      </c>
      <c r="AL212" s="409">
        <f t="shared" ref="AL212:BD212" si="52">SUM(AL173:AL211)</f>
        <v>0</v>
      </c>
      <c r="AM212" s="409">
        <f t="shared" si="52"/>
        <v>0</v>
      </c>
      <c r="AN212" s="409">
        <f t="shared" si="52"/>
        <v>0</v>
      </c>
      <c r="AO212" s="409">
        <f t="shared" si="52"/>
        <v>0</v>
      </c>
      <c r="AP212" s="409">
        <f t="shared" si="52"/>
        <v>0</v>
      </c>
      <c r="AQ212" s="409">
        <f t="shared" si="52"/>
        <v>0</v>
      </c>
      <c r="AR212" s="409">
        <f t="shared" si="52"/>
        <v>0</v>
      </c>
      <c r="AS212" s="409">
        <f t="shared" si="52"/>
        <v>0</v>
      </c>
      <c r="AT212" s="409">
        <f t="shared" si="52"/>
        <v>0</v>
      </c>
      <c r="AU212" s="409">
        <f t="shared" si="52"/>
        <v>0</v>
      </c>
      <c r="AV212" s="409">
        <f t="shared" si="52"/>
        <v>0</v>
      </c>
      <c r="AW212" s="409">
        <f t="shared" si="52"/>
        <v>0</v>
      </c>
      <c r="AX212" s="409">
        <f t="shared" si="52"/>
        <v>0</v>
      </c>
      <c r="AY212" s="409">
        <f t="shared" si="52"/>
        <v>0</v>
      </c>
      <c r="AZ212" s="409">
        <f t="shared" si="52"/>
        <v>0</v>
      </c>
      <c r="BA212" s="409">
        <f t="shared" si="52"/>
        <v>0</v>
      </c>
      <c r="BB212" s="409">
        <f t="shared" si="52"/>
        <v>0</v>
      </c>
      <c r="BC212" s="409">
        <f t="shared" si="52"/>
        <v>0</v>
      </c>
      <c r="BD212" s="409">
        <f t="shared" si="52"/>
        <v>0</v>
      </c>
      <c r="BE212" s="410"/>
      <c r="BF212" s="410"/>
      <c r="BG212" s="410"/>
      <c r="BH212" s="527">
        <f>SUM(BH173:BH211)</f>
        <v>0</v>
      </c>
      <c r="BI212" s="305"/>
      <c r="BJ212" s="305"/>
      <c r="BK212" s="306"/>
      <c r="BL212" s="305"/>
      <c r="BM212" s="307"/>
      <c r="BN212" s="307"/>
      <c r="BO212" s="468">
        <f>SUM(BO173:BO211)</f>
        <v>0</v>
      </c>
      <c r="BP212" s="468">
        <f>SUM(BP173:BP211)</f>
        <v>0</v>
      </c>
      <c r="BQ212" s="468">
        <f>SUM(BQ173:BQ211)</f>
        <v>0</v>
      </c>
      <c r="BR212" s="468">
        <f>SUM(BR173:BR211)</f>
        <v>0</v>
      </c>
      <c r="BS212" s="248"/>
      <c r="BT212" s="305"/>
      <c r="BV212" s="312"/>
      <c r="BW212" s="312"/>
      <c r="BX212" s="312"/>
      <c r="BY212" s="312"/>
      <c r="BZ212" s="312"/>
      <c r="CI212" s="305"/>
      <c r="CJ212" s="305"/>
      <c r="CK212" s="305"/>
      <c r="CL212" s="305"/>
      <c r="CM212" s="305"/>
      <c r="CN212" s="305"/>
      <c r="CO212" s="305"/>
      <c r="CP212" s="305"/>
      <c r="CQ212" s="305"/>
      <c r="CR212" s="305"/>
    </row>
    <row r="213" spans="1:96" s="154" customFormat="1" ht="14.4" x14ac:dyDescent="0.25">
      <c r="A213" s="303"/>
      <c r="B213" s="407"/>
      <c r="C213" s="407"/>
      <c r="D213" s="407"/>
      <c r="E213" s="411"/>
      <c r="F213" s="412"/>
      <c r="G213" s="412"/>
      <c r="H213" s="412"/>
      <c r="I213" s="412"/>
      <c r="J213" s="412"/>
      <c r="K213" s="412"/>
      <c r="L213" s="412"/>
      <c r="M213" s="412"/>
      <c r="N213" s="412"/>
      <c r="O213" s="412"/>
      <c r="P213" s="412"/>
      <c r="Q213" s="412"/>
      <c r="R213" s="412"/>
      <c r="S213" s="412"/>
      <c r="T213" s="412"/>
      <c r="U213" s="412"/>
      <c r="V213" s="412"/>
      <c r="W213" s="412"/>
      <c r="X213" s="412"/>
      <c r="Y213" s="412"/>
      <c r="Z213" s="412"/>
      <c r="AA213" s="412"/>
      <c r="AB213" s="412"/>
      <c r="AC213" s="412"/>
      <c r="AD213" s="412"/>
      <c r="AE213" s="412"/>
      <c r="AF213" s="412"/>
      <c r="AG213" s="412"/>
      <c r="AH213" s="412"/>
      <c r="AI213" s="412"/>
      <c r="AJ213" s="412"/>
      <c r="AK213" s="412"/>
      <c r="AL213" s="412"/>
      <c r="AM213" s="412"/>
      <c r="AN213" s="412"/>
      <c r="AO213" s="412"/>
      <c r="AP213" s="412"/>
      <c r="AQ213" s="412"/>
      <c r="AR213" s="412"/>
      <c r="AS213" s="412"/>
      <c r="AT213" s="412"/>
      <c r="AU213" s="412"/>
      <c r="AV213" s="412"/>
      <c r="AW213" s="412"/>
      <c r="AX213" s="412"/>
      <c r="AY213" s="412"/>
      <c r="AZ213" s="412"/>
      <c r="BA213" s="412"/>
      <c r="BB213" s="412"/>
      <c r="BC213" s="412"/>
      <c r="BD213" s="412"/>
      <c r="BE213" s="410"/>
      <c r="BF213" s="410"/>
      <c r="BG213" s="410"/>
      <c r="BH213" s="544"/>
      <c r="BI213" s="305"/>
      <c r="BJ213" s="305"/>
      <c r="BK213" s="306"/>
      <c r="BL213" s="305"/>
      <c r="BM213" s="307"/>
      <c r="BN213" s="307"/>
      <c r="BO213" s="414"/>
      <c r="BP213" s="414"/>
      <c r="BQ213" s="414"/>
      <c r="BR213" s="414"/>
      <c r="BS213" s="248"/>
      <c r="BT213" s="305"/>
      <c r="BV213" s="312"/>
      <c r="BW213" s="312"/>
      <c r="BX213" s="312"/>
      <c r="BY213" s="312"/>
      <c r="BZ213" s="312"/>
      <c r="CI213" s="305"/>
      <c r="CJ213" s="305"/>
      <c r="CK213" s="305"/>
      <c r="CL213" s="305"/>
      <c r="CM213" s="305"/>
      <c r="CN213" s="305"/>
      <c r="CO213" s="305"/>
      <c r="CP213" s="305"/>
      <c r="CQ213" s="305"/>
      <c r="CR213" s="305"/>
    </row>
    <row r="214" spans="1:96" ht="15" customHeight="1" x14ac:dyDescent="0.25">
      <c r="B214" s="364"/>
      <c r="C214" s="364"/>
      <c r="D214" s="364"/>
      <c r="E214" s="400"/>
      <c r="F214" s="400"/>
      <c r="G214" s="400"/>
      <c r="H214" s="400"/>
      <c r="I214" s="400"/>
      <c r="J214" s="400"/>
      <c r="K214" s="400"/>
      <c r="L214" s="400"/>
      <c r="M214" s="400"/>
      <c r="N214" s="400"/>
      <c r="O214" s="400"/>
      <c r="P214" s="400"/>
      <c r="Q214" s="400"/>
      <c r="R214" s="400"/>
      <c r="S214" s="400"/>
      <c r="T214" s="400"/>
      <c r="U214" s="400"/>
      <c r="V214" s="400"/>
      <c r="W214" s="400"/>
      <c r="X214" s="400"/>
      <c r="Y214" s="400"/>
      <c r="Z214" s="400"/>
      <c r="AA214" s="400"/>
      <c r="AB214" s="400"/>
      <c r="AC214" s="400"/>
      <c r="AD214" s="400"/>
      <c r="AE214" s="400"/>
      <c r="AF214" s="400"/>
      <c r="AG214" s="400"/>
      <c r="AH214" s="400"/>
      <c r="AI214" s="400"/>
      <c r="AJ214" s="400"/>
      <c r="AK214" s="400"/>
      <c r="AL214" s="400"/>
      <c r="AM214" s="400"/>
      <c r="AN214" s="400"/>
      <c r="AO214" s="400"/>
      <c r="AP214" s="400"/>
      <c r="AQ214" s="400"/>
      <c r="AR214" s="400"/>
      <c r="AS214" s="400"/>
      <c r="AT214" s="400"/>
      <c r="AU214" s="400"/>
      <c r="AV214" s="400"/>
      <c r="AW214" s="400"/>
      <c r="AX214" s="400"/>
      <c r="AY214" s="400"/>
      <c r="AZ214" s="400"/>
      <c r="BA214" s="400"/>
      <c r="BB214" s="400"/>
      <c r="BC214" s="400"/>
      <c r="BD214" s="400"/>
      <c r="BE214" s="400"/>
      <c r="BF214" s="400"/>
      <c r="BG214" s="364"/>
      <c r="BH214" s="545"/>
      <c r="BJ214" s="154"/>
      <c r="BK214" s="178"/>
      <c r="BL214" s="154"/>
      <c r="BM214" s="168"/>
      <c r="BN214" s="168"/>
      <c r="BO214" s="309"/>
      <c r="BP214" s="313"/>
      <c r="BQ214" s="313"/>
      <c r="BR214" s="314"/>
      <c r="BT214" s="154"/>
    </row>
    <row r="215" spans="1:96" s="165" customFormat="1" ht="21" x14ac:dyDescent="0.25">
      <c r="A215" s="298"/>
      <c r="B215" s="356" t="s">
        <v>199</v>
      </c>
      <c r="C215" s="357"/>
      <c r="D215" s="357"/>
      <c r="E215" s="396"/>
      <c r="F215" s="397"/>
      <c r="G215" s="397"/>
      <c r="H215" s="397"/>
      <c r="I215" s="397"/>
      <c r="J215" s="397"/>
      <c r="K215" s="397"/>
      <c r="L215" s="397"/>
      <c r="M215" s="397"/>
      <c r="N215" s="397"/>
      <c r="O215" s="397"/>
      <c r="P215" s="397"/>
      <c r="Q215" s="397"/>
      <c r="R215" s="397"/>
      <c r="S215" s="397"/>
      <c r="T215" s="397"/>
      <c r="U215" s="397"/>
      <c r="V215" s="397"/>
      <c r="W215" s="397"/>
      <c r="X215" s="397"/>
      <c r="Y215" s="397"/>
      <c r="Z215" s="397"/>
      <c r="AA215" s="397"/>
      <c r="AB215" s="397"/>
      <c r="AC215" s="397"/>
      <c r="AD215" s="397"/>
      <c r="AE215" s="397"/>
      <c r="AF215" s="397"/>
      <c r="AG215" s="397"/>
      <c r="AH215" s="397"/>
      <c r="AI215" s="397"/>
      <c r="AJ215" s="397"/>
      <c r="AK215" s="397"/>
      <c r="AL215" s="397"/>
      <c r="AM215" s="397"/>
      <c r="AN215" s="397"/>
      <c r="AO215" s="397"/>
      <c r="AP215" s="397"/>
      <c r="AQ215" s="397"/>
      <c r="AR215" s="397"/>
      <c r="AS215" s="397"/>
      <c r="AT215" s="397"/>
      <c r="AU215" s="397"/>
      <c r="AV215" s="397"/>
      <c r="AW215" s="397"/>
      <c r="AX215" s="397"/>
      <c r="AY215" s="397"/>
      <c r="AZ215" s="397"/>
      <c r="BA215" s="397"/>
      <c r="BB215" s="397"/>
      <c r="BC215" s="397"/>
      <c r="BD215" s="397"/>
      <c r="BE215" s="398"/>
      <c r="BF215" s="398"/>
      <c r="BG215" s="398"/>
      <c r="BH215" s="537"/>
      <c r="BK215" s="201"/>
      <c r="BM215" s="275"/>
      <c r="BN215" s="294"/>
      <c r="BP215" s="300"/>
      <c r="BQ215" s="300"/>
      <c r="BR215" s="301"/>
      <c r="BS215" s="276"/>
      <c r="BV215" s="203"/>
      <c r="BW215" s="203"/>
      <c r="BX215" s="203"/>
      <c r="BY215" s="203"/>
      <c r="BZ215" s="203"/>
    </row>
    <row r="216" spans="1:96" s="154" customFormat="1" ht="14.4" x14ac:dyDescent="0.3">
      <c r="A216" s="204"/>
      <c r="B216" s="166" t="s">
        <v>200</v>
      </c>
      <c r="C216" s="167"/>
      <c r="D216" s="167"/>
      <c r="E216" s="168"/>
      <c r="BH216" s="522"/>
      <c r="BK216" s="178"/>
      <c r="BM216" s="465">
        <v>900</v>
      </c>
      <c r="BN216" s="316" t="s">
        <v>165</v>
      </c>
      <c r="BP216" s="278"/>
      <c r="BQ216" s="278"/>
      <c r="BR216" s="291"/>
      <c r="BS216" s="248"/>
      <c r="BV216" s="180"/>
      <c r="BW216" s="180"/>
      <c r="BX216" s="180"/>
      <c r="BY216" s="180"/>
      <c r="BZ216" s="180"/>
    </row>
    <row r="217" spans="1:96" s="154" customFormat="1" x14ac:dyDescent="0.25">
      <c r="A217" s="204"/>
      <c r="B217" s="166" t="s">
        <v>201</v>
      </c>
      <c r="C217" s="167"/>
      <c r="D217" s="167"/>
      <c r="E217" s="168"/>
      <c r="BH217" s="522"/>
      <c r="BK217" s="178"/>
      <c r="BM217" s="315"/>
      <c r="BN217" s="316"/>
      <c r="BP217" s="278"/>
      <c r="BQ217" s="278"/>
      <c r="BR217" s="291"/>
      <c r="BS217" s="248"/>
      <c r="BV217" s="180"/>
      <c r="BW217" s="180"/>
      <c r="BX217" s="180"/>
      <c r="BY217" s="180"/>
      <c r="BZ217" s="180"/>
    </row>
    <row r="218" spans="1:96" s="154" customFormat="1" x14ac:dyDescent="0.25">
      <c r="A218" s="204"/>
      <c r="B218" s="166" t="s">
        <v>202</v>
      </c>
      <c r="C218" s="167"/>
      <c r="D218" s="167"/>
      <c r="E218" s="168"/>
      <c r="BH218" s="522"/>
      <c r="BK218" s="178"/>
      <c r="BM218" s="168"/>
      <c r="BN218" s="168"/>
      <c r="BP218" s="278"/>
      <c r="BQ218" s="278"/>
      <c r="BR218" s="291"/>
      <c r="BS218" s="248"/>
      <c r="BV218" s="180"/>
      <c r="BW218" s="180"/>
      <c r="BX218" s="180"/>
      <c r="BY218" s="180"/>
      <c r="BZ218" s="180"/>
    </row>
    <row r="219" spans="1:96" s="154" customFormat="1" x14ac:dyDescent="0.25">
      <c r="A219" s="204"/>
      <c r="B219" s="166" t="s">
        <v>203</v>
      </c>
      <c r="C219" s="167"/>
      <c r="D219" s="167"/>
      <c r="E219" s="168"/>
      <c r="BH219" s="522"/>
      <c r="BK219" s="178"/>
      <c r="BM219" s="168"/>
      <c r="BN219" s="168"/>
      <c r="BP219" s="278"/>
      <c r="BQ219" s="278"/>
      <c r="BR219" s="291"/>
      <c r="BS219" s="248"/>
      <c r="BV219" s="180"/>
      <c r="BW219" s="180"/>
      <c r="BX219" s="180"/>
      <c r="BY219" s="180"/>
      <c r="BZ219" s="180"/>
    </row>
    <row r="220" spans="1:96" s="154" customFormat="1" ht="14.4" x14ac:dyDescent="0.3">
      <c r="A220" s="204"/>
      <c r="B220" s="166" t="s">
        <v>204</v>
      </c>
      <c r="C220" s="167"/>
      <c r="D220" s="167"/>
      <c r="E220" s="168"/>
      <c r="BH220" s="522"/>
      <c r="BK220" s="178"/>
      <c r="BM220" s="168"/>
      <c r="BN220" s="181"/>
      <c r="BO220" s="181"/>
      <c r="BP220" s="278"/>
      <c r="BQ220" s="278"/>
      <c r="BR220" s="291"/>
      <c r="BS220" s="248"/>
      <c r="BV220" s="180"/>
      <c r="BW220" s="180"/>
      <c r="BX220" s="180"/>
      <c r="BY220" s="180"/>
      <c r="BZ220" s="180"/>
    </row>
    <row r="221" spans="1:96" s="154" customFormat="1" ht="28.5" customHeight="1" x14ac:dyDescent="0.25">
      <c r="A221" s="317"/>
      <c r="B221" s="199" t="s">
        <v>205</v>
      </c>
      <c r="D221" s="154" t="s">
        <v>109</v>
      </c>
      <c r="F221" s="191" t="s">
        <v>206</v>
      </c>
      <c r="K221" s="230"/>
      <c r="M221" s="230"/>
      <c r="N221" s="230" t="s">
        <v>207</v>
      </c>
      <c r="O221" s="230" t="s">
        <v>208</v>
      </c>
      <c r="BH221" s="523" t="s">
        <v>209</v>
      </c>
      <c r="BK221" s="178"/>
      <c r="BM221" s="175" t="s">
        <v>210</v>
      </c>
      <c r="BN221" s="175" t="s">
        <v>211</v>
      </c>
      <c r="BO221" s="175" t="s">
        <v>186</v>
      </c>
      <c r="BP221" s="175" t="s">
        <v>113</v>
      </c>
      <c r="BQ221" s="175" t="s">
        <v>145</v>
      </c>
      <c r="BR221" s="202" t="s">
        <v>146</v>
      </c>
      <c r="BS221" s="206" t="s">
        <v>116</v>
      </c>
      <c r="BT221" s="601" t="s">
        <v>332</v>
      </c>
      <c r="BV221" s="180"/>
      <c r="BW221" s="180"/>
      <c r="BX221" s="180"/>
      <c r="BY221" s="180"/>
      <c r="BZ221" s="180"/>
    </row>
    <row r="222" spans="1:96" s="154" customFormat="1" ht="14.4" x14ac:dyDescent="0.3">
      <c r="A222" s="303"/>
      <c r="B222" s="773"/>
      <c r="C222" s="774"/>
      <c r="D222" s="304"/>
      <c r="F222" s="775"/>
      <c r="G222" s="776"/>
      <c r="H222" s="776"/>
      <c r="I222" s="776"/>
      <c r="J222" s="776"/>
      <c r="K222" s="776"/>
      <c r="L222" s="776"/>
      <c r="M222" s="777"/>
      <c r="N222" s="517">
        <v>0</v>
      </c>
      <c r="O222" s="318"/>
      <c r="BC222" s="305"/>
      <c r="BE222" s="305"/>
      <c r="BF222" s="305"/>
      <c r="BG222" s="305"/>
      <c r="BH222" s="541">
        <f t="shared" ref="BH222:BH238" si="53">O222*N222</f>
        <v>0</v>
      </c>
      <c r="BI222" s="305"/>
      <c r="BJ222" s="305"/>
      <c r="BK222" s="306"/>
      <c r="BL222" s="305"/>
      <c r="BM222" s="319">
        <f t="shared" ref="BM222:BM238" si="54">O222</f>
        <v>0</v>
      </c>
      <c r="BN222" s="320">
        <f>IF(N222&gt;1,MIN(N222,$BM$216),0)</f>
        <v>0</v>
      </c>
      <c r="BO222" s="321">
        <f>BM222*BN222</f>
        <v>0</v>
      </c>
      <c r="BP222" s="259">
        <v>0</v>
      </c>
      <c r="BQ222" s="259">
        <v>0</v>
      </c>
      <c r="BR222" s="322">
        <f>BH222-BO222-BP222-BQ222</f>
        <v>0</v>
      </c>
      <c r="BS222" s="206"/>
      <c r="BT222" s="601"/>
      <c r="BV222" s="180"/>
      <c r="BW222" s="180"/>
      <c r="BX222" s="180"/>
      <c r="BY222" s="180"/>
      <c r="BZ222" s="180"/>
    </row>
    <row r="223" spans="1:96" s="154" customFormat="1" ht="14.4" x14ac:dyDescent="0.3">
      <c r="A223" s="303"/>
      <c r="B223" s="773"/>
      <c r="C223" s="774"/>
      <c r="D223" s="304"/>
      <c r="F223" s="775"/>
      <c r="G223" s="776"/>
      <c r="H223" s="776"/>
      <c r="I223" s="776"/>
      <c r="J223" s="776"/>
      <c r="K223" s="776"/>
      <c r="L223" s="776"/>
      <c r="M223" s="777"/>
      <c r="N223" s="517">
        <v>0</v>
      </c>
      <c r="O223" s="318"/>
      <c r="BC223" s="305"/>
      <c r="BE223" s="305"/>
      <c r="BF223" s="305"/>
      <c r="BG223" s="305"/>
      <c r="BH223" s="546">
        <f t="shared" si="53"/>
        <v>0</v>
      </c>
      <c r="BI223" s="305"/>
      <c r="BJ223" s="305"/>
      <c r="BK223" s="306"/>
      <c r="BL223" s="305"/>
      <c r="BM223" s="319">
        <f t="shared" si="54"/>
        <v>0</v>
      </c>
      <c r="BN223" s="320">
        <f t="shared" ref="BN223:BN238" si="55">IF(N223&gt;1,MIN(N223,$BM$216),0)</f>
        <v>0</v>
      </c>
      <c r="BO223" s="321">
        <f t="shared" ref="BO223:BO238" si="56">BM223*BN223</f>
        <v>0</v>
      </c>
      <c r="BP223" s="259">
        <v>0</v>
      </c>
      <c r="BQ223" s="259">
        <v>0</v>
      </c>
      <c r="BR223" s="322">
        <f t="shared" ref="BR223:BR238" si="57">BH223-BO223-BP223-BQ223</f>
        <v>0</v>
      </c>
      <c r="BS223" s="206"/>
      <c r="BT223" s="601"/>
      <c r="BV223" s="180"/>
      <c r="BW223" s="180"/>
      <c r="BX223" s="180"/>
      <c r="BY223" s="180"/>
      <c r="BZ223" s="180"/>
    </row>
    <row r="224" spans="1:96" s="154" customFormat="1" ht="14.4" x14ac:dyDescent="0.3">
      <c r="A224" s="303"/>
      <c r="B224" s="773"/>
      <c r="C224" s="774"/>
      <c r="D224" s="304"/>
      <c r="F224" s="775"/>
      <c r="G224" s="776"/>
      <c r="H224" s="776"/>
      <c r="I224" s="776"/>
      <c r="J224" s="776"/>
      <c r="K224" s="776"/>
      <c r="L224" s="776"/>
      <c r="M224" s="777"/>
      <c r="N224" s="517">
        <v>0</v>
      </c>
      <c r="O224" s="318"/>
      <c r="BC224" s="305"/>
      <c r="BE224" s="305"/>
      <c r="BF224" s="305"/>
      <c r="BG224" s="305"/>
      <c r="BH224" s="546">
        <f t="shared" si="53"/>
        <v>0</v>
      </c>
      <c r="BI224" s="305"/>
      <c r="BJ224" s="305"/>
      <c r="BK224" s="306"/>
      <c r="BL224" s="305"/>
      <c r="BM224" s="319">
        <f t="shared" si="54"/>
        <v>0</v>
      </c>
      <c r="BN224" s="320">
        <f t="shared" si="55"/>
        <v>0</v>
      </c>
      <c r="BO224" s="321">
        <f t="shared" si="56"/>
        <v>0</v>
      </c>
      <c r="BP224" s="259">
        <v>0</v>
      </c>
      <c r="BQ224" s="259">
        <v>0</v>
      </c>
      <c r="BR224" s="322">
        <f t="shared" si="57"/>
        <v>0</v>
      </c>
      <c r="BS224" s="206"/>
      <c r="BT224" s="601"/>
      <c r="BV224" s="180"/>
      <c r="BW224" s="180"/>
      <c r="BX224" s="180"/>
      <c r="BY224" s="180"/>
      <c r="BZ224" s="180"/>
    </row>
    <row r="225" spans="1:78" s="154" customFormat="1" ht="14.4" x14ac:dyDescent="0.3">
      <c r="A225" s="303"/>
      <c r="B225" s="773"/>
      <c r="C225" s="774"/>
      <c r="D225" s="304"/>
      <c r="F225" s="775"/>
      <c r="G225" s="776"/>
      <c r="H225" s="776"/>
      <c r="I225" s="776"/>
      <c r="J225" s="776"/>
      <c r="K225" s="776"/>
      <c r="L225" s="776"/>
      <c r="M225" s="777"/>
      <c r="N225" s="517">
        <v>0</v>
      </c>
      <c r="O225" s="318"/>
      <c r="BC225" s="305"/>
      <c r="BE225" s="305"/>
      <c r="BF225" s="305"/>
      <c r="BG225" s="305"/>
      <c r="BH225" s="546">
        <f t="shared" si="53"/>
        <v>0</v>
      </c>
      <c r="BI225" s="305"/>
      <c r="BJ225" s="305"/>
      <c r="BK225" s="306"/>
      <c r="BL225" s="305"/>
      <c r="BM225" s="319">
        <f t="shared" si="54"/>
        <v>0</v>
      </c>
      <c r="BN225" s="320">
        <f t="shared" si="55"/>
        <v>0</v>
      </c>
      <c r="BO225" s="321">
        <f t="shared" si="56"/>
        <v>0</v>
      </c>
      <c r="BP225" s="259">
        <v>0</v>
      </c>
      <c r="BQ225" s="259">
        <v>0</v>
      </c>
      <c r="BR225" s="322">
        <f t="shared" si="57"/>
        <v>0</v>
      </c>
      <c r="BS225" s="206"/>
      <c r="BT225" s="601"/>
      <c r="BV225" s="180"/>
      <c r="BW225" s="180"/>
      <c r="BX225" s="180"/>
      <c r="BY225" s="180"/>
      <c r="BZ225" s="180"/>
    </row>
    <row r="226" spans="1:78" s="154" customFormat="1" ht="14.4" x14ac:dyDescent="0.3">
      <c r="A226" s="303"/>
      <c r="B226" s="773"/>
      <c r="C226" s="774"/>
      <c r="D226" s="304"/>
      <c r="F226" s="775"/>
      <c r="G226" s="776"/>
      <c r="H226" s="776"/>
      <c r="I226" s="776"/>
      <c r="J226" s="776"/>
      <c r="K226" s="776"/>
      <c r="L226" s="776"/>
      <c r="M226" s="777"/>
      <c r="N226" s="517">
        <v>0</v>
      </c>
      <c r="O226" s="318"/>
      <c r="BC226" s="305"/>
      <c r="BE226" s="305"/>
      <c r="BF226" s="305"/>
      <c r="BG226" s="305"/>
      <c r="BH226" s="546">
        <f t="shared" si="53"/>
        <v>0</v>
      </c>
      <c r="BI226" s="305"/>
      <c r="BJ226" s="305"/>
      <c r="BK226" s="306"/>
      <c r="BL226" s="305"/>
      <c r="BM226" s="319">
        <f t="shared" si="54"/>
        <v>0</v>
      </c>
      <c r="BN226" s="320">
        <f t="shared" si="55"/>
        <v>0</v>
      </c>
      <c r="BO226" s="321">
        <f t="shared" si="56"/>
        <v>0</v>
      </c>
      <c r="BP226" s="259">
        <v>0</v>
      </c>
      <c r="BQ226" s="259">
        <v>0</v>
      </c>
      <c r="BR226" s="322">
        <f t="shared" si="57"/>
        <v>0</v>
      </c>
      <c r="BS226" s="206"/>
      <c r="BT226" s="601"/>
      <c r="BV226" s="180"/>
      <c r="BW226" s="180"/>
      <c r="BX226" s="180"/>
      <c r="BY226" s="180"/>
      <c r="BZ226" s="180"/>
    </row>
    <row r="227" spans="1:78" s="154" customFormat="1" ht="14.4" x14ac:dyDescent="0.3">
      <c r="A227" s="303"/>
      <c r="B227" s="773"/>
      <c r="C227" s="774"/>
      <c r="D227" s="304"/>
      <c r="F227" s="775"/>
      <c r="G227" s="776"/>
      <c r="H227" s="776"/>
      <c r="I227" s="776"/>
      <c r="J227" s="776"/>
      <c r="K227" s="776"/>
      <c r="L227" s="776"/>
      <c r="M227" s="777"/>
      <c r="N227" s="517">
        <v>0</v>
      </c>
      <c r="O227" s="318"/>
      <c r="BC227" s="305"/>
      <c r="BE227" s="305"/>
      <c r="BF227" s="305"/>
      <c r="BG227" s="305"/>
      <c r="BH227" s="546">
        <f t="shared" si="53"/>
        <v>0</v>
      </c>
      <c r="BI227" s="305"/>
      <c r="BJ227" s="305"/>
      <c r="BK227" s="306"/>
      <c r="BL227" s="305"/>
      <c r="BM227" s="319">
        <f t="shared" si="54"/>
        <v>0</v>
      </c>
      <c r="BN227" s="320">
        <f t="shared" si="55"/>
        <v>0</v>
      </c>
      <c r="BO227" s="321">
        <f t="shared" si="56"/>
        <v>0</v>
      </c>
      <c r="BP227" s="259">
        <v>0</v>
      </c>
      <c r="BQ227" s="259">
        <v>0</v>
      </c>
      <c r="BR227" s="322">
        <f t="shared" si="57"/>
        <v>0</v>
      </c>
      <c r="BS227" s="206"/>
      <c r="BT227" s="601"/>
      <c r="BV227" s="180"/>
      <c r="BW227" s="180"/>
      <c r="BX227" s="180"/>
      <c r="BY227" s="180"/>
      <c r="BZ227" s="180"/>
    </row>
    <row r="228" spans="1:78" s="154" customFormat="1" ht="14.4" x14ac:dyDescent="0.3">
      <c r="A228" s="308"/>
      <c r="B228" s="773"/>
      <c r="C228" s="774"/>
      <c r="D228" s="304"/>
      <c r="F228" s="775"/>
      <c r="G228" s="776"/>
      <c r="H228" s="776"/>
      <c r="I228" s="776"/>
      <c r="J228" s="776"/>
      <c r="K228" s="776"/>
      <c r="L228" s="776"/>
      <c r="M228" s="777"/>
      <c r="N228" s="517">
        <v>0</v>
      </c>
      <c r="O228" s="318"/>
      <c r="BC228" s="305"/>
      <c r="BE228" s="305"/>
      <c r="BF228" s="305"/>
      <c r="BG228" s="305"/>
      <c r="BH228" s="546">
        <f t="shared" si="53"/>
        <v>0</v>
      </c>
      <c r="BI228" s="305"/>
      <c r="BJ228" s="305"/>
      <c r="BK228" s="306"/>
      <c r="BL228" s="305"/>
      <c r="BM228" s="319">
        <f t="shared" si="54"/>
        <v>0</v>
      </c>
      <c r="BN228" s="320">
        <f t="shared" si="55"/>
        <v>0</v>
      </c>
      <c r="BO228" s="321">
        <f t="shared" si="56"/>
        <v>0</v>
      </c>
      <c r="BP228" s="259">
        <v>0</v>
      </c>
      <c r="BQ228" s="259">
        <v>0</v>
      </c>
      <c r="BR228" s="322">
        <f t="shared" si="57"/>
        <v>0</v>
      </c>
      <c r="BS228" s="206"/>
      <c r="BT228" s="601"/>
      <c r="BV228" s="180"/>
      <c r="BW228" s="180"/>
      <c r="BX228" s="180"/>
      <c r="BY228" s="180"/>
      <c r="BZ228" s="180"/>
    </row>
    <row r="229" spans="1:78" s="154" customFormat="1" ht="15" customHeight="1" x14ac:dyDescent="0.3">
      <c r="A229" s="303"/>
      <c r="B229" s="773"/>
      <c r="C229" s="774"/>
      <c r="D229" s="304"/>
      <c r="F229" s="775"/>
      <c r="G229" s="776"/>
      <c r="H229" s="776"/>
      <c r="I229" s="776"/>
      <c r="J229" s="776"/>
      <c r="K229" s="776"/>
      <c r="L229" s="776"/>
      <c r="M229" s="777"/>
      <c r="N229" s="517">
        <v>0</v>
      </c>
      <c r="O229" s="318"/>
      <c r="BC229" s="305"/>
      <c r="BE229" s="305"/>
      <c r="BF229" s="305"/>
      <c r="BG229" s="305"/>
      <c r="BH229" s="547">
        <f t="shared" si="53"/>
        <v>0</v>
      </c>
      <c r="BI229" s="305"/>
      <c r="BJ229" s="305"/>
      <c r="BK229" s="306"/>
      <c r="BL229" s="305"/>
      <c r="BM229" s="319">
        <f t="shared" si="54"/>
        <v>0</v>
      </c>
      <c r="BN229" s="320">
        <f t="shared" si="55"/>
        <v>0</v>
      </c>
      <c r="BO229" s="321">
        <f t="shared" si="56"/>
        <v>0</v>
      </c>
      <c r="BP229" s="259">
        <v>0</v>
      </c>
      <c r="BQ229" s="259">
        <v>0</v>
      </c>
      <c r="BR229" s="322">
        <f t="shared" si="57"/>
        <v>0</v>
      </c>
      <c r="BS229" s="206"/>
      <c r="BT229" s="601"/>
      <c r="BV229" s="180"/>
      <c r="BW229" s="180"/>
      <c r="BX229" s="180"/>
      <c r="BY229" s="180"/>
      <c r="BZ229" s="180"/>
    </row>
    <row r="230" spans="1:78" s="154" customFormat="1" ht="15" customHeight="1" x14ac:dyDescent="0.3">
      <c r="A230" s="303"/>
      <c r="B230" s="773"/>
      <c r="C230" s="774"/>
      <c r="D230" s="304"/>
      <c r="F230" s="775"/>
      <c r="G230" s="776"/>
      <c r="H230" s="776"/>
      <c r="I230" s="776"/>
      <c r="J230" s="776"/>
      <c r="K230" s="776"/>
      <c r="L230" s="776"/>
      <c r="M230" s="777"/>
      <c r="N230" s="517">
        <v>0</v>
      </c>
      <c r="O230" s="318"/>
      <c r="BC230" s="305"/>
      <c r="BE230" s="305"/>
      <c r="BF230" s="305"/>
      <c r="BG230" s="305"/>
      <c r="BH230" s="547">
        <f t="shared" si="53"/>
        <v>0</v>
      </c>
      <c r="BI230" s="305"/>
      <c r="BJ230" s="305"/>
      <c r="BK230" s="306"/>
      <c r="BL230" s="305"/>
      <c r="BM230" s="319">
        <f t="shared" si="54"/>
        <v>0</v>
      </c>
      <c r="BN230" s="320">
        <f t="shared" si="55"/>
        <v>0</v>
      </c>
      <c r="BO230" s="321">
        <f t="shared" si="56"/>
        <v>0</v>
      </c>
      <c r="BP230" s="259">
        <v>0</v>
      </c>
      <c r="BQ230" s="259">
        <v>0</v>
      </c>
      <c r="BR230" s="322">
        <f t="shared" si="57"/>
        <v>0</v>
      </c>
      <c r="BS230" s="206"/>
      <c r="BT230" s="601"/>
      <c r="BV230" s="180"/>
      <c r="BW230" s="180"/>
      <c r="BX230" s="180"/>
      <c r="BY230" s="180"/>
      <c r="BZ230" s="180"/>
    </row>
    <row r="231" spans="1:78" s="154" customFormat="1" ht="15" hidden="1" customHeight="1" x14ac:dyDescent="0.3">
      <c r="A231" s="303"/>
      <c r="B231" s="773"/>
      <c r="C231" s="774"/>
      <c r="D231" s="304"/>
      <c r="F231" s="775"/>
      <c r="G231" s="776"/>
      <c r="H231" s="776"/>
      <c r="I231" s="776"/>
      <c r="J231" s="776"/>
      <c r="K231" s="776"/>
      <c r="L231" s="776"/>
      <c r="M231" s="777"/>
      <c r="N231" s="517">
        <v>0</v>
      </c>
      <c r="O231" s="318"/>
      <c r="BC231" s="305"/>
      <c r="BE231" s="305"/>
      <c r="BF231" s="305"/>
      <c r="BG231" s="305"/>
      <c r="BH231" s="547">
        <f t="shared" si="53"/>
        <v>0</v>
      </c>
      <c r="BI231" s="305"/>
      <c r="BJ231" s="305"/>
      <c r="BK231" s="306"/>
      <c r="BL231" s="305"/>
      <c r="BM231" s="319">
        <f t="shared" si="54"/>
        <v>0</v>
      </c>
      <c r="BN231" s="320">
        <f t="shared" si="55"/>
        <v>0</v>
      </c>
      <c r="BO231" s="321">
        <f t="shared" si="56"/>
        <v>0</v>
      </c>
      <c r="BP231" s="259">
        <v>0</v>
      </c>
      <c r="BQ231" s="259">
        <v>0</v>
      </c>
      <c r="BR231" s="322">
        <f t="shared" si="57"/>
        <v>0</v>
      </c>
      <c r="BS231" s="206"/>
      <c r="BT231" s="175"/>
      <c r="BV231" s="180"/>
      <c r="BW231" s="180"/>
      <c r="BX231" s="180"/>
      <c r="BY231" s="180"/>
      <c r="BZ231" s="180"/>
    </row>
    <row r="232" spans="1:78" s="154" customFormat="1" ht="15" hidden="1" customHeight="1" x14ac:dyDescent="0.3">
      <c r="A232" s="303"/>
      <c r="B232" s="773"/>
      <c r="C232" s="774"/>
      <c r="D232" s="304"/>
      <c r="F232" s="775"/>
      <c r="G232" s="776"/>
      <c r="H232" s="776"/>
      <c r="I232" s="776"/>
      <c r="J232" s="776"/>
      <c r="K232" s="776"/>
      <c r="L232" s="776"/>
      <c r="M232" s="777"/>
      <c r="N232" s="517">
        <v>0</v>
      </c>
      <c r="O232" s="318"/>
      <c r="BC232" s="305"/>
      <c r="BE232" s="305"/>
      <c r="BF232" s="305"/>
      <c r="BG232" s="305"/>
      <c r="BH232" s="547">
        <f t="shared" si="53"/>
        <v>0</v>
      </c>
      <c r="BI232" s="305"/>
      <c r="BJ232" s="305"/>
      <c r="BK232" s="306"/>
      <c r="BL232" s="305"/>
      <c r="BM232" s="319">
        <f t="shared" si="54"/>
        <v>0</v>
      </c>
      <c r="BN232" s="320">
        <f t="shared" si="55"/>
        <v>0</v>
      </c>
      <c r="BO232" s="321">
        <f t="shared" si="56"/>
        <v>0</v>
      </c>
      <c r="BP232" s="259">
        <v>0</v>
      </c>
      <c r="BQ232" s="259">
        <v>0</v>
      </c>
      <c r="BR232" s="322">
        <f t="shared" si="57"/>
        <v>0</v>
      </c>
      <c r="BS232" s="206"/>
      <c r="BT232" s="175"/>
      <c r="BV232" s="180"/>
      <c r="BW232" s="180"/>
      <c r="BX232" s="180"/>
      <c r="BY232" s="180"/>
      <c r="BZ232" s="180"/>
    </row>
    <row r="233" spans="1:78" s="154" customFormat="1" ht="15" hidden="1" customHeight="1" x14ac:dyDescent="0.3">
      <c r="A233" s="303"/>
      <c r="B233" s="773"/>
      <c r="C233" s="774"/>
      <c r="D233" s="304"/>
      <c r="F233" s="775"/>
      <c r="G233" s="776"/>
      <c r="H233" s="776"/>
      <c r="I233" s="776"/>
      <c r="J233" s="776"/>
      <c r="K233" s="776"/>
      <c r="L233" s="776"/>
      <c r="M233" s="777"/>
      <c r="N233" s="517">
        <v>0</v>
      </c>
      <c r="O233" s="318"/>
      <c r="BC233" s="305"/>
      <c r="BE233" s="305"/>
      <c r="BF233" s="305"/>
      <c r="BG233" s="305"/>
      <c r="BH233" s="547">
        <f t="shared" si="53"/>
        <v>0</v>
      </c>
      <c r="BI233" s="305"/>
      <c r="BJ233" s="305"/>
      <c r="BK233" s="306"/>
      <c r="BL233" s="305"/>
      <c r="BM233" s="319">
        <f t="shared" si="54"/>
        <v>0</v>
      </c>
      <c r="BN233" s="320">
        <f t="shared" si="55"/>
        <v>0</v>
      </c>
      <c r="BO233" s="321">
        <f t="shared" si="56"/>
        <v>0</v>
      </c>
      <c r="BP233" s="259">
        <v>0</v>
      </c>
      <c r="BQ233" s="259">
        <v>0</v>
      </c>
      <c r="BR233" s="322">
        <f t="shared" si="57"/>
        <v>0</v>
      </c>
      <c r="BS233" s="206"/>
      <c r="BT233" s="175"/>
      <c r="BV233" s="180"/>
      <c r="BW233" s="180"/>
      <c r="BX233" s="180"/>
      <c r="BY233" s="180"/>
      <c r="BZ233" s="180"/>
    </row>
    <row r="234" spans="1:78" s="154" customFormat="1" ht="15" hidden="1" customHeight="1" x14ac:dyDescent="0.3">
      <c r="A234" s="303"/>
      <c r="B234" s="773"/>
      <c r="C234" s="774"/>
      <c r="D234" s="304"/>
      <c r="F234" s="775"/>
      <c r="G234" s="776"/>
      <c r="H234" s="776"/>
      <c r="I234" s="776"/>
      <c r="J234" s="776"/>
      <c r="K234" s="776"/>
      <c r="L234" s="776"/>
      <c r="M234" s="777"/>
      <c r="N234" s="517">
        <v>0</v>
      </c>
      <c r="O234" s="318"/>
      <c r="BC234" s="305"/>
      <c r="BE234" s="305"/>
      <c r="BF234" s="305"/>
      <c r="BG234" s="305"/>
      <c r="BH234" s="547">
        <f t="shared" si="53"/>
        <v>0</v>
      </c>
      <c r="BI234" s="305"/>
      <c r="BJ234" s="305"/>
      <c r="BK234" s="306"/>
      <c r="BL234" s="305"/>
      <c r="BM234" s="319">
        <f t="shared" si="54"/>
        <v>0</v>
      </c>
      <c r="BN234" s="320">
        <f t="shared" si="55"/>
        <v>0</v>
      </c>
      <c r="BO234" s="321">
        <f t="shared" si="56"/>
        <v>0</v>
      </c>
      <c r="BP234" s="259">
        <v>0</v>
      </c>
      <c r="BQ234" s="259">
        <v>0</v>
      </c>
      <c r="BR234" s="322">
        <f t="shared" si="57"/>
        <v>0</v>
      </c>
      <c r="BS234" s="206"/>
      <c r="BT234" s="175"/>
      <c r="BV234" s="180"/>
      <c r="BW234" s="180"/>
      <c r="BX234" s="180"/>
      <c r="BY234" s="180"/>
      <c r="BZ234" s="180"/>
    </row>
    <row r="235" spans="1:78" s="154" customFormat="1" ht="15" hidden="1" customHeight="1" x14ac:dyDescent="0.3">
      <c r="A235" s="303"/>
      <c r="B235" s="773"/>
      <c r="C235" s="774"/>
      <c r="D235" s="304"/>
      <c r="F235" s="775"/>
      <c r="G235" s="776"/>
      <c r="H235" s="776"/>
      <c r="I235" s="776"/>
      <c r="J235" s="776"/>
      <c r="K235" s="776"/>
      <c r="L235" s="776"/>
      <c r="M235" s="777"/>
      <c r="N235" s="517">
        <v>0</v>
      </c>
      <c r="O235" s="318"/>
      <c r="BC235" s="305"/>
      <c r="BE235" s="305"/>
      <c r="BF235" s="305"/>
      <c r="BG235" s="305"/>
      <c r="BH235" s="547">
        <f t="shared" si="53"/>
        <v>0</v>
      </c>
      <c r="BI235" s="305"/>
      <c r="BJ235" s="305"/>
      <c r="BK235" s="306"/>
      <c r="BL235" s="305"/>
      <c r="BM235" s="319">
        <f t="shared" si="54"/>
        <v>0</v>
      </c>
      <c r="BN235" s="320">
        <f t="shared" si="55"/>
        <v>0</v>
      </c>
      <c r="BO235" s="321">
        <f t="shared" si="56"/>
        <v>0</v>
      </c>
      <c r="BP235" s="259">
        <v>0</v>
      </c>
      <c r="BQ235" s="259">
        <v>0</v>
      </c>
      <c r="BR235" s="322">
        <f t="shared" si="57"/>
        <v>0</v>
      </c>
      <c r="BS235" s="206"/>
      <c r="BT235" s="175"/>
      <c r="BV235" s="180"/>
      <c r="BW235" s="180"/>
      <c r="BX235" s="180"/>
      <c r="BY235" s="180"/>
      <c r="BZ235" s="180"/>
    </row>
    <row r="236" spans="1:78" s="154" customFormat="1" ht="15" hidden="1" customHeight="1" x14ac:dyDescent="0.3">
      <c r="A236" s="303"/>
      <c r="B236" s="773"/>
      <c r="C236" s="774"/>
      <c r="D236" s="304"/>
      <c r="F236" s="775"/>
      <c r="G236" s="776"/>
      <c r="H236" s="776"/>
      <c r="I236" s="776"/>
      <c r="J236" s="776"/>
      <c r="K236" s="776"/>
      <c r="L236" s="776"/>
      <c r="M236" s="777"/>
      <c r="N236" s="517">
        <v>0</v>
      </c>
      <c r="O236" s="318"/>
      <c r="BC236" s="305"/>
      <c r="BE236" s="305"/>
      <c r="BF236" s="305"/>
      <c r="BG236" s="305"/>
      <c r="BH236" s="547">
        <f t="shared" si="53"/>
        <v>0</v>
      </c>
      <c r="BI236" s="305"/>
      <c r="BJ236" s="305"/>
      <c r="BK236" s="306"/>
      <c r="BL236" s="305"/>
      <c r="BM236" s="319">
        <f t="shared" si="54"/>
        <v>0</v>
      </c>
      <c r="BN236" s="320">
        <f t="shared" si="55"/>
        <v>0</v>
      </c>
      <c r="BO236" s="321">
        <f t="shared" si="56"/>
        <v>0</v>
      </c>
      <c r="BP236" s="259">
        <v>0</v>
      </c>
      <c r="BQ236" s="259">
        <v>0</v>
      </c>
      <c r="BR236" s="322">
        <f t="shared" si="57"/>
        <v>0</v>
      </c>
      <c r="BS236" s="206"/>
      <c r="BT236" s="175"/>
      <c r="BV236" s="180"/>
      <c r="BW236" s="180"/>
      <c r="BX236" s="180"/>
      <c r="BY236" s="180"/>
      <c r="BZ236" s="180"/>
    </row>
    <row r="237" spans="1:78" s="154" customFormat="1" ht="15" hidden="1" customHeight="1" x14ac:dyDescent="0.3">
      <c r="A237" s="303"/>
      <c r="B237" s="773"/>
      <c r="C237" s="774"/>
      <c r="D237" s="304"/>
      <c r="F237" s="775"/>
      <c r="G237" s="776"/>
      <c r="H237" s="776"/>
      <c r="I237" s="776"/>
      <c r="J237" s="776"/>
      <c r="K237" s="776"/>
      <c r="L237" s="776"/>
      <c r="M237" s="777"/>
      <c r="N237" s="517">
        <v>0</v>
      </c>
      <c r="O237" s="318"/>
      <c r="BC237" s="305"/>
      <c r="BE237" s="305"/>
      <c r="BF237" s="305"/>
      <c r="BG237" s="305"/>
      <c r="BH237" s="547">
        <f t="shared" si="53"/>
        <v>0</v>
      </c>
      <c r="BI237" s="305"/>
      <c r="BJ237" s="305"/>
      <c r="BK237" s="306"/>
      <c r="BL237" s="305"/>
      <c r="BM237" s="319">
        <f t="shared" si="54"/>
        <v>0</v>
      </c>
      <c r="BN237" s="320">
        <f t="shared" si="55"/>
        <v>0</v>
      </c>
      <c r="BO237" s="321">
        <f t="shared" si="56"/>
        <v>0</v>
      </c>
      <c r="BP237" s="259">
        <v>0</v>
      </c>
      <c r="BQ237" s="259">
        <v>0</v>
      </c>
      <c r="BR237" s="322">
        <f t="shared" si="57"/>
        <v>0</v>
      </c>
      <c r="BS237" s="206"/>
      <c r="BT237" s="175"/>
      <c r="BV237" s="180"/>
      <c r="BW237" s="180"/>
      <c r="BX237" s="180"/>
      <c r="BY237" s="180"/>
      <c r="BZ237" s="180"/>
    </row>
    <row r="238" spans="1:78" s="154" customFormat="1" ht="15" hidden="1" customHeight="1" x14ac:dyDescent="0.3">
      <c r="A238" s="303"/>
      <c r="B238" s="773"/>
      <c r="C238" s="774"/>
      <c r="D238" s="304"/>
      <c r="F238" s="775"/>
      <c r="G238" s="776"/>
      <c r="H238" s="776"/>
      <c r="I238" s="776"/>
      <c r="J238" s="776"/>
      <c r="K238" s="776"/>
      <c r="L238" s="776"/>
      <c r="M238" s="777"/>
      <c r="N238" s="517">
        <v>0</v>
      </c>
      <c r="O238" s="318"/>
      <c r="BC238" s="305"/>
      <c r="BE238" s="305"/>
      <c r="BF238" s="305"/>
      <c r="BG238" s="305"/>
      <c r="BH238" s="547">
        <f t="shared" si="53"/>
        <v>0</v>
      </c>
      <c r="BI238" s="305"/>
      <c r="BJ238" s="305"/>
      <c r="BK238" s="306"/>
      <c r="BL238" s="305"/>
      <c r="BM238" s="319">
        <f t="shared" si="54"/>
        <v>0</v>
      </c>
      <c r="BN238" s="320">
        <f t="shared" si="55"/>
        <v>0</v>
      </c>
      <c r="BO238" s="321">
        <f t="shared" si="56"/>
        <v>0</v>
      </c>
      <c r="BP238" s="259">
        <v>0</v>
      </c>
      <c r="BQ238" s="259">
        <v>0</v>
      </c>
      <c r="BR238" s="322">
        <f t="shared" si="57"/>
        <v>0</v>
      </c>
      <c r="BS238" s="206"/>
      <c r="BT238" s="175"/>
      <c r="BV238" s="180"/>
      <c r="BW238" s="180"/>
      <c r="BX238" s="180"/>
      <c r="BY238" s="180"/>
      <c r="BZ238" s="180"/>
    </row>
    <row r="239" spans="1:78" s="181" customFormat="1" ht="14.4" x14ac:dyDescent="0.3">
      <c r="A239" s="207" t="s">
        <v>187</v>
      </c>
      <c r="BH239" s="529"/>
      <c r="BK239" s="209"/>
      <c r="BM239" s="168"/>
      <c r="BS239" s="235"/>
      <c r="BT239" s="600"/>
      <c r="BV239" s="235"/>
      <c r="BW239" s="235"/>
      <c r="BX239" s="235"/>
      <c r="BY239" s="235"/>
      <c r="BZ239" s="235"/>
    </row>
    <row r="240" spans="1:78" s="154" customFormat="1" ht="17.25" customHeight="1" x14ac:dyDescent="0.25">
      <c r="B240" s="323"/>
      <c r="C240" s="323"/>
      <c r="D240" s="323"/>
      <c r="F240" s="180"/>
      <c r="G240" s="180"/>
      <c r="H240" s="180"/>
      <c r="I240" s="180"/>
      <c r="J240" s="230"/>
      <c r="L240" s="230"/>
      <c r="O240" s="374">
        <f>SUM(O222:O239)</f>
        <v>0</v>
      </c>
      <c r="BG240" s="305"/>
      <c r="BH240" s="546">
        <f>SUM(BH222:BH239)</f>
        <v>0</v>
      </c>
      <c r="BI240" s="305"/>
      <c r="BJ240" s="305"/>
      <c r="BK240" s="306"/>
      <c r="BL240" s="305"/>
      <c r="BM240" s="469">
        <f>SUM(BM222:BM239)</f>
        <v>0</v>
      </c>
      <c r="BN240" s="307"/>
      <c r="BO240" s="468">
        <f>SUM(BO222:BO239)</f>
        <v>0</v>
      </c>
      <c r="BP240" s="468">
        <f>SUM(BP222:BP239)</f>
        <v>0</v>
      </c>
      <c r="BQ240" s="468">
        <f>SUM(BQ222:BQ239)</f>
        <v>0</v>
      </c>
      <c r="BR240" s="468">
        <f>SUM(BR222:BR239)</f>
        <v>0</v>
      </c>
      <c r="BS240" s="248"/>
      <c r="BT240" s="600"/>
      <c r="BV240" s="180"/>
      <c r="BW240" s="180"/>
      <c r="BX240" s="180"/>
      <c r="BY240" s="180"/>
      <c r="BZ240" s="180"/>
    </row>
    <row r="241" spans="1:96" s="154" customFormat="1" ht="15" customHeight="1" x14ac:dyDescent="0.25">
      <c r="A241" s="303"/>
      <c r="B241" s="311"/>
      <c r="C241" s="311"/>
      <c r="D241" s="311"/>
      <c r="E241" s="324"/>
      <c r="F241" s="325"/>
      <c r="G241" s="325"/>
      <c r="H241" s="325"/>
      <c r="I241" s="305"/>
      <c r="J241" s="305"/>
      <c r="K241" s="305"/>
      <c r="L241" s="305"/>
      <c r="M241" s="305"/>
      <c r="N241" s="305"/>
      <c r="O241" s="305"/>
      <c r="P241" s="305"/>
      <c r="Q241" s="305"/>
      <c r="R241" s="305"/>
      <c r="S241" s="305"/>
      <c r="T241" s="305"/>
      <c r="U241" s="305"/>
      <c r="V241" s="305"/>
      <c r="W241" s="305"/>
      <c r="X241" s="305"/>
      <c r="Y241" s="305"/>
      <c r="Z241" s="305"/>
      <c r="AA241" s="305"/>
      <c r="AB241" s="305"/>
      <c r="AC241" s="305"/>
      <c r="AD241" s="305"/>
      <c r="AE241" s="305"/>
      <c r="AF241" s="305"/>
      <c r="AG241" s="305"/>
      <c r="AH241" s="305"/>
      <c r="AI241" s="305"/>
      <c r="AJ241" s="305"/>
      <c r="AK241" s="305"/>
      <c r="AL241" s="305"/>
      <c r="AM241" s="305"/>
      <c r="AN241" s="305"/>
      <c r="AO241" s="305"/>
      <c r="AP241" s="305"/>
      <c r="AQ241" s="305"/>
      <c r="AR241" s="305"/>
      <c r="AS241" s="305"/>
      <c r="AT241" s="305"/>
      <c r="AU241" s="305"/>
      <c r="AV241" s="305"/>
      <c r="AW241" s="305"/>
      <c r="AX241" s="305"/>
      <c r="AY241" s="305"/>
      <c r="AZ241" s="305"/>
      <c r="BA241" s="305"/>
      <c r="BB241" s="305"/>
      <c r="BC241" s="305"/>
      <c r="BD241" s="305"/>
      <c r="BE241" s="305"/>
      <c r="BF241" s="305"/>
      <c r="BG241" s="305"/>
      <c r="BH241" s="548"/>
      <c r="BI241" s="305"/>
      <c r="BJ241" s="305"/>
      <c r="BK241" s="306"/>
      <c r="BL241" s="305"/>
      <c r="BM241" s="307"/>
      <c r="BN241" s="307"/>
      <c r="BO241" s="305"/>
      <c r="BP241" s="189"/>
      <c r="BQ241" s="189"/>
      <c r="BR241" s="190"/>
      <c r="BS241" s="248"/>
      <c r="BT241" s="305"/>
      <c r="BV241" s="312"/>
      <c r="BW241" s="312"/>
      <c r="BX241" s="312"/>
      <c r="BY241" s="312"/>
      <c r="BZ241" s="312"/>
      <c r="CI241" s="305"/>
      <c r="CJ241" s="305"/>
      <c r="CK241" s="305"/>
      <c r="CL241" s="305"/>
      <c r="CM241" s="305"/>
      <c r="CN241" s="305"/>
      <c r="CO241" s="305"/>
      <c r="CP241" s="305"/>
      <c r="CQ241" s="305"/>
      <c r="CR241" s="305"/>
    </row>
    <row r="242" spans="1:96" s="165" customFormat="1" ht="21" x14ac:dyDescent="0.25">
      <c r="A242" s="298"/>
      <c r="B242" s="356" t="s">
        <v>212</v>
      </c>
      <c r="C242" s="357"/>
      <c r="D242" s="357"/>
      <c r="E242" s="396"/>
      <c r="F242" s="397"/>
      <c r="G242" s="397"/>
      <c r="H242" s="397"/>
      <c r="I242" s="397"/>
      <c r="J242" s="397"/>
      <c r="K242" s="397"/>
      <c r="L242" s="397"/>
      <c r="M242" s="397"/>
      <c r="N242" s="397"/>
      <c r="O242" s="397"/>
      <c r="P242" s="299"/>
      <c r="Q242" s="299"/>
      <c r="R242" s="299"/>
      <c r="S242" s="299"/>
      <c r="T242" s="299"/>
      <c r="U242" s="299"/>
      <c r="V242" s="299"/>
      <c r="W242" s="299"/>
      <c r="X242" s="299"/>
      <c r="Y242" s="299"/>
      <c r="Z242" s="299"/>
      <c r="AA242" s="299"/>
      <c r="AB242" s="299"/>
      <c r="AC242" s="299"/>
      <c r="AD242" s="299"/>
      <c r="AE242" s="299"/>
      <c r="AF242" s="299"/>
      <c r="AG242" s="299"/>
      <c r="AH242" s="299"/>
      <c r="AI242" s="299"/>
      <c r="AJ242" s="299"/>
      <c r="AK242" s="299"/>
      <c r="AL242" s="299"/>
      <c r="AM242" s="299"/>
      <c r="AN242" s="299"/>
      <c r="AO242" s="299"/>
      <c r="AP242" s="299"/>
      <c r="AQ242" s="299"/>
      <c r="AR242" s="299"/>
      <c r="AS242" s="299"/>
      <c r="AT242" s="299"/>
      <c r="AU242" s="299"/>
      <c r="AV242" s="299"/>
      <c r="AW242" s="299"/>
      <c r="AX242" s="299"/>
      <c r="AY242" s="299"/>
      <c r="AZ242" s="299"/>
      <c r="BA242" s="299"/>
      <c r="BB242" s="299"/>
      <c r="BC242" s="299"/>
      <c r="BD242" s="299"/>
      <c r="BH242" s="549"/>
      <c r="BK242" s="201"/>
      <c r="BM242" s="294"/>
      <c r="BN242" s="294"/>
      <c r="BP242" s="300"/>
      <c r="BQ242" s="300"/>
      <c r="BR242" s="301"/>
      <c r="BS242" s="276"/>
      <c r="BV242" s="203"/>
      <c r="BW242" s="203"/>
      <c r="BX242" s="203"/>
      <c r="BY242" s="203"/>
      <c r="BZ242" s="203"/>
    </row>
    <row r="243" spans="1:96" s="154" customFormat="1" x14ac:dyDescent="0.25">
      <c r="A243" s="204"/>
      <c r="B243" s="359" t="s">
        <v>213</v>
      </c>
      <c r="C243" s="360"/>
      <c r="D243" s="360"/>
      <c r="E243" s="361"/>
      <c r="F243" s="362"/>
      <c r="G243" s="362"/>
      <c r="H243" s="362"/>
      <c r="I243" s="362"/>
      <c r="J243" s="362"/>
      <c r="K243" s="362"/>
      <c r="L243" s="362"/>
      <c r="M243" s="362"/>
      <c r="N243" s="362"/>
      <c r="O243" s="362"/>
      <c r="BH243" s="522"/>
      <c r="BK243" s="178"/>
      <c r="BM243" s="168"/>
      <c r="BN243" s="168"/>
      <c r="BP243" s="278"/>
      <c r="BQ243" s="278"/>
      <c r="BR243" s="291"/>
      <c r="BS243" s="248"/>
      <c r="BV243" s="180"/>
      <c r="BW243" s="180"/>
      <c r="BX243" s="180"/>
      <c r="BY243" s="180"/>
      <c r="BZ243" s="180"/>
    </row>
    <row r="244" spans="1:96" s="154" customFormat="1" x14ac:dyDescent="0.25">
      <c r="A244" s="204"/>
      <c r="B244" s="359" t="s">
        <v>214</v>
      </c>
      <c r="C244" s="360"/>
      <c r="D244" s="360"/>
      <c r="E244" s="361"/>
      <c r="F244" s="362"/>
      <c r="G244" s="362"/>
      <c r="H244" s="362"/>
      <c r="I244" s="362"/>
      <c r="J244" s="362"/>
      <c r="K244" s="362"/>
      <c r="L244" s="362"/>
      <c r="M244" s="362"/>
      <c r="N244" s="362"/>
      <c r="O244" s="362"/>
      <c r="BH244" s="522"/>
      <c r="BK244" s="178"/>
      <c r="BM244" s="168"/>
      <c r="BN244" s="168"/>
      <c r="BP244" s="278"/>
      <c r="BQ244" s="278"/>
      <c r="BR244" s="291"/>
      <c r="BS244" s="248"/>
      <c r="BV244" s="180"/>
      <c r="BW244" s="180"/>
      <c r="BX244" s="180"/>
      <c r="BY244" s="180"/>
      <c r="BZ244" s="180"/>
    </row>
    <row r="245" spans="1:96" s="154" customFormat="1" x14ac:dyDescent="0.25">
      <c r="A245" s="204"/>
      <c r="B245" s="359" t="s">
        <v>215</v>
      </c>
      <c r="C245" s="360"/>
      <c r="D245" s="360"/>
      <c r="E245" s="361"/>
      <c r="F245" s="362"/>
      <c r="G245" s="362"/>
      <c r="H245" s="362"/>
      <c r="I245" s="362"/>
      <c r="J245" s="362"/>
      <c r="K245" s="362"/>
      <c r="L245" s="362"/>
      <c r="M245" s="362"/>
      <c r="N245" s="362"/>
      <c r="O245" s="362"/>
      <c r="BH245" s="522"/>
      <c r="BK245" s="178"/>
      <c r="BM245" s="168"/>
      <c r="BN245" s="168"/>
      <c r="BP245" s="278"/>
      <c r="BQ245" s="278"/>
      <c r="BR245" s="291"/>
      <c r="BS245" s="248"/>
      <c r="BV245" s="180"/>
      <c r="BW245" s="180"/>
      <c r="BX245" s="180"/>
      <c r="BY245" s="180"/>
      <c r="BZ245" s="180"/>
    </row>
    <row r="246" spans="1:96" s="154" customFormat="1" x14ac:dyDescent="0.25">
      <c r="A246" s="204"/>
      <c r="B246" s="359" t="s">
        <v>216</v>
      </c>
      <c r="C246" s="360"/>
      <c r="D246" s="360"/>
      <c r="E246" s="361"/>
      <c r="F246" s="362"/>
      <c r="G246" s="362"/>
      <c r="H246" s="362"/>
      <c r="I246" s="362"/>
      <c r="J246" s="362"/>
      <c r="K246" s="362"/>
      <c r="L246" s="362"/>
      <c r="M246" s="362"/>
      <c r="N246" s="362"/>
      <c r="O246" s="362"/>
      <c r="BH246" s="522"/>
      <c r="BK246" s="178"/>
      <c r="BM246" s="168"/>
      <c r="BN246" s="168"/>
      <c r="BP246" s="278"/>
      <c r="BQ246" s="278"/>
      <c r="BR246" s="291"/>
      <c r="BS246" s="248"/>
      <c r="BV246" s="180"/>
      <c r="BW246" s="180"/>
      <c r="BX246" s="180"/>
      <c r="BY246" s="180"/>
      <c r="BZ246" s="180"/>
    </row>
    <row r="247" spans="1:96" s="154" customFormat="1" ht="28.5" customHeight="1" x14ac:dyDescent="0.25">
      <c r="A247" s="303"/>
      <c r="B247" s="384" t="s">
        <v>217</v>
      </c>
      <c r="C247" s="362"/>
      <c r="D247" s="362" t="s">
        <v>109</v>
      </c>
      <c r="E247" s="385" t="s">
        <v>182</v>
      </c>
      <c r="F247" s="401" t="s">
        <v>218</v>
      </c>
      <c r="G247" s="362"/>
      <c r="H247" s="362"/>
      <c r="I247" s="362"/>
      <c r="J247" s="400"/>
      <c r="K247" s="362"/>
      <c r="L247" s="400"/>
      <c r="M247" s="400"/>
      <c r="N247" s="400"/>
      <c r="O247" s="362"/>
      <c r="BH247" s="522"/>
      <c r="BK247" s="178"/>
      <c r="BM247" s="168"/>
      <c r="BN247" s="168"/>
      <c r="BO247" s="175" t="s">
        <v>186</v>
      </c>
      <c r="BP247" s="175" t="s">
        <v>113</v>
      </c>
      <c r="BQ247" s="175" t="s">
        <v>145</v>
      </c>
      <c r="BR247" s="202" t="s">
        <v>146</v>
      </c>
      <c r="BS247" s="206" t="s">
        <v>116</v>
      </c>
      <c r="BT247" s="601" t="s">
        <v>332</v>
      </c>
      <c r="BV247" s="180"/>
      <c r="BW247" s="180"/>
      <c r="BX247" s="180"/>
      <c r="BY247" s="180"/>
      <c r="BZ247" s="180"/>
    </row>
    <row r="248" spans="1:96" s="154" customFormat="1" ht="15" customHeight="1" x14ac:dyDescent="0.3">
      <c r="A248" s="303"/>
      <c r="B248" s="771"/>
      <c r="C248" s="778"/>
      <c r="D248" s="417"/>
      <c r="E248" s="551">
        <v>0</v>
      </c>
      <c r="F248" s="779"/>
      <c r="G248" s="780"/>
      <c r="H248" s="780"/>
      <c r="I248" s="780"/>
      <c r="J248" s="780"/>
      <c r="K248" s="780"/>
      <c r="L248" s="780"/>
      <c r="M248" s="780"/>
      <c r="N248" s="780"/>
      <c r="O248" s="781"/>
      <c r="BC248" s="305"/>
      <c r="BE248" s="305"/>
      <c r="BF248" s="305"/>
      <c r="BG248" s="305"/>
      <c r="BH248" s="522"/>
      <c r="BI248" s="305"/>
      <c r="BJ248" s="305"/>
      <c r="BK248" s="306"/>
      <c r="BL248" s="305"/>
      <c r="BM248" s="307"/>
      <c r="BN248" s="307"/>
      <c r="BO248" s="321">
        <f t="shared" ref="BO248:BO267" si="58">E248</f>
        <v>0</v>
      </c>
      <c r="BP248" s="259">
        <v>0</v>
      </c>
      <c r="BQ248" s="259">
        <v>0</v>
      </c>
      <c r="BR248" s="322">
        <f>E248-BO248-BP248-BQ248</f>
        <v>0</v>
      </c>
      <c r="BS248" s="206"/>
      <c r="BT248" s="601"/>
      <c r="BV248" s="180"/>
      <c r="BW248" s="180"/>
      <c r="BX248" s="180"/>
      <c r="BY248" s="180"/>
      <c r="BZ248" s="180"/>
    </row>
    <row r="249" spans="1:96" s="154" customFormat="1" ht="15" customHeight="1" x14ac:dyDescent="0.3">
      <c r="A249" s="303"/>
      <c r="B249" s="771"/>
      <c r="C249" s="778"/>
      <c r="D249" s="417"/>
      <c r="E249" s="551">
        <v>0</v>
      </c>
      <c r="F249" s="779"/>
      <c r="G249" s="780"/>
      <c r="H249" s="780"/>
      <c r="I249" s="780"/>
      <c r="J249" s="780"/>
      <c r="K249" s="780"/>
      <c r="L249" s="780"/>
      <c r="M249" s="780"/>
      <c r="N249" s="780"/>
      <c r="O249" s="781"/>
      <c r="BC249" s="305"/>
      <c r="BE249" s="305"/>
      <c r="BF249" s="305"/>
      <c r="BG249" s="305"/>
      <c r="BH249" s="522"/>
      <c r="BI249" s="305"/>
      <c r="BJ249" s="305"/>
      <c r="BK249" s="306"/>
      <c r="BL249" s="305"/>
      <c r="BM249" s="307"/>
      <c r="BN249" s="307"/>
      <c r="BO249" s="321">
        <f t="shared" si="58"/>
        <v>0</v>
      </c>
      <c r="BP249" s="259">
        <v>0</v>
      </c>
      <c r="BQ249" s="259">
        <v>0</v>
      </c>
      <c r="BR249" s="322">
        <f t="shared" ref="BR249:BR267" si="59">E249-BO249-BP249-BQ249</f>
        <v>0</v>
      </c>
      <c r="BS249" s="206"/>
      <c r="BT249" s="601"/>
      <c r="BV249" s="180"/>
      <c r="BW249" s="180"/>
      <c r="BX249" s="180"/>
      <c r="BY249" s="180"/>
      <c r="BZ249" s="180"/>
    </row>
    <row r="250" spans="1:96" s="154" customFormat="1" ht="14.4" x14ac:dyDescent="0.3">
      <c r="A250" s="303"/>
      <c r="B250" s="771"/>
      <c r="C250" s="778"/>
      <c r="D250" s="417"/>
      <c r="E250" s="551">
        <v>0</v>
      </c>
      <c r="F250" s="779"/>
      <c r="G250" s="780"/>
      <c r="H250" s="780"/>
      <c r="I250" s="780"/>
      <c r="J250" s="780"/>
      <c r="K250" s="780"/>
      <c r="L250" s="780"/>
      <c r="M250" s="780"/>
      <c r="N250" s="780"/>
      <c r="O250" s="781"/>
      <c r="BC250" s="305"/>
      <c r="BE250" s="305"/>
      <c r="BF250" s="305"/>
      <c r="BG250" s="305"/>
      <c r="BH250" s="522"/>
      <c r="BI250" s="305"/>
      <c r="BJ250" s="305"/>
      <c r="BK250" s="306"/>
      <c r="BL250" s="305"/>
      <c r="BM250" s="307"/>
      <c r="BN250" s="307"/>
      <c r="BO250" s="321">
        <f t="shared" si="58"/>
        <v>0</v>
      </c>
      <c r="BP250" s="259">
        <v>0</v>
      </c>
      <c r="BQ250" s="259">
        <v>0</v>
      </c>
      <c r="BR250" s="322">
        <f t="shared" si="59"/>
        <v>0</v>
      </c>
      <c r="BS250" s="206"/>
      <c r="BT250" s="601"/>
      <c r="BV250" s="180"/>
      <c r="BW250" s="180"/>
      <c r="BX250" s="180"/>
      <c r="BY250" s="180"/>
      <c r="BZ250" s="180"/>
    </row>
    <row r="251" spans="1:96" s="154" customFormat="1" ht="14.4" x14ac:dyDescent="0.3">
      <c r="A251" s="303"/>
      <c r="B251" s="771"/>
      <c r="C251" s="778"/>
      <c r="D251" s="417"/>
      <c r="E251" s="551">
        <v>0</v>
      </c>
      <c r="F251" s="779"/>
      <c r="G251" s="780"/>
      <c r="H251" s="780"/>
      <c r="I251" s="780"/>
      <c r="J251" s="780"/>
      <c r="K251" s="780"/>
      <c r="L251" s="780"/>
      <c r="M251" s="780"/>
      <c r="N251" s="780"/>
      <c r="O251" s="781"/>
      <c r="BC251" s="305"/>
      <c r="BE251" s="305"/>
      <c r="BF251" s="305"/>
      <c r="BG251" s="305"/>
      <c r="BH251" s="522"/>
      <c r="BI251" s="305"/>
      <c r="BJ251" s="305"/>
      <c r="BK251" s="306"/>
      <c r="BL251" s="305"/>
      <c r="BM251" s="307"/>
      <c r="BN251" s="307"/>
      <c r="BO251" s="321">
        <f t="shared" si="58"/>
        <v>0</v>
      </c>
      <c r="BP251" s="259">
        <v>0</v>
      </c>
      <c r="BQ251" s="259">
        <v>0</v>
      </c>
      <c r="BR251" s="322">
        <f t="shared" si="59"/>
        <v>0</v>
      </c>
      <c r="BS251" s="206"/>
      <c r="BT251" s="601"/>
      <c r="BV251" s="180"/>
      <c r="BW251" s="180"/>
      <c r="BX251" s="180"/>
      <c r="BY251" s="180"/>
      <c r="BZ251" s="180"/>
    </row>
    <row r="252" spans="1:96" s="154" customFormat="1" ht="14.4" x14ac:dyDescent="0.3">
      <c r="A252" s="303"/>
      <c r="B252" s="771"/>
      <c r="C252" s="778"/>
      <c r="D252" s="417"/>
      <c r="E252" s="551">
        <v>0</v>
      </c>
      <c r="F252" s="779"/>
      <c r="G252" s="780"/>
      <c r="H252" s="780"/>
      <c r="I252" s="780"/>
      <c r="J252" s="780"/>
      <c r="K252" s="780"/>
      <c r="L252" s="780"/>
      <c r="M252" s="780"/>
      <c r="N252" s="780"/>
      <c r="O252" s="781"/>
      <c r="BC252" s="305"/>
      <c r="BE252" s="305"/>
      <c r="BF252" s="305"/>
      <c r="BG252" s="305"/>
      <c r="BH252" s="522"/>
      <c r="BI252" s="305"/>
      <c r="BJ252" s="305"/>
      <c r="BK252" s="306"/>
      <c r="BL252" s="305"/>
      <c r="BM252" s="307"/>
      <c r="BN252" s="307"/>
      <c r="BO252" s="321">
        <f t="shared" si="58"/>
        <v>0</v>
      </c>
      <c r="BP252" s="259">
        <v>0</v>
      </c>
      <c r="BQ252" s="259">
        <v>0</v>
      </c>
      <c r="BR252" s="322">
        <f t="shared" si="59"/>
        <v>0</v>
      </c>
      <c r="BS252" s="206"/>
      <c r="BT252" s="601"/>
      <c r="BV252" s="180"/>
      <c r="BW252" s="180"/>
      <c r="BX252" s="180"/>
      <c r="BY252" s="180"/>
      <c r="BZ252" s="180"/>
    </row>
    <row r="253" spans="1:96" s="154" customFormat="1" ht="14.4" x14ac:dyDescent="0.3">
      <c r="A253" s="303"/>
      <c r="B253" s="771"/>
      <c r="C253" s="778"/>
      <c r="D253" s="417"/>
      <c r="E253" s="551">
        <v>0</v>
      </c>
      <c r="F253" s="779"/>
      <c r="G253" s="780"/>
      <c r="H253" s="780"/>
      <c r="I253" s="780"/>
      <c r="J253" s="780"/>
      <c r="K253" s="780"/>
      <c r="L253" s="780"/>
      <c r="M253" s="780"/>
      <c r="N253" s="780"/>
      <c r="O253" s="781"/>
      <c r="BC253" s="305"/>
      <c r="BE253" s="305"/>
      <c r="BF253" s="305"/>
      <c r="BG253" s="305"/>
      <c r="BH253" s="522"/>
      <c r="BI253" s="305"/>
      <c r="BJ253" s="305"/>
      <c r="BK253" s="306"/>
      <c r="BL253" s="305"/>
      <c r="BM253" s="307"/>
      <c r="BN253" s="307"/>
      <c r="BO253" s="321">
        <f t="shared" si="58"/>
        <v>0</v>
      </c>
      <c r="BP253" s="259">
        <v>0</v>
      </c>
      <c r="BQ253" s="259">
        <v>0</v>
      </c>
      <c r="BR253" s="322">
        <f t="shared" si="59"/>
        <v>0</v>
      </c>
      <c r="BS253" s="206"/>
      <c r="BT253" s="601"/>
      <c r="BV253" s="180"/>
      <c r="BW253" s="180"/>
      <c r="BX253" s="180"/>
      <c r="BY253" s="180"/>
      <c r="BZ253" s="180"/>
    </row>
    <row r="254" spans="1:96" s="154" customFormat="1" ht="14.4" x14ac:dyDescent="0.3">
      <c r="A254" s="303"/>
      <c r="B254" s="771"/>
      <c r="C254" s="778"/>
      <c r="D254" s="417"/>
      <c r="E254" s="551">
        <v>0</v>
      </c>
      <c r="F254" s="779"/>
      <c r="G254" s="780"/>
      <c r="H254" s="780"/>
      <c r="I254" s="780"/>
      <c r="J254" s="780"/>
      <c r="K254" s="780"/>
      <c r="L254" s="780"/>
      <c r="M254" s="780"/>
      <c r="N254" s="780"/>
      <c r="O254" s="781"/>
      <c r="BC254" s="305"/>
      <c r="BE254" s="305"/>
      <c r="BF254" s="305"/>
      <c r="BG254" s="305"/>
      <c r="BH254" s="522"/>
      <c r="BI254" s="305"/>
      <c r="BJ254" s="305"/>
      <c r="BK254" s="306"/>
      <c r="BL254" s="305"/>
      <c r="BM254" s="307"/>
      <c r="BN254" s="307"/>
      <c r="BO254" s="321">
        <f t="shared" si="58"/>
        <v>0</v>
      </c>
      <c r="BP254" s="259">
        <v>0</v>
      </c>
      <c r="BQ254" s="259">
        <v>0</v>
      </c>
      <c r="BR254" s="322">
        <f t="shared" si="59"/>
        <v>0</v>
      </c>
      <c r="BS254" s="206"/>
      <c r="BT254" s="601"/>
      <c r="BV254" s="180"/>
      <c r="BW254" s="180"/>
      <c r="BX254" s="180"/>
      <c r="BY254" s="180"/>
      <c r="BZ254" s="180"/>
    </row>
    <row r="255" spans="1:96" s="154" customFormat="1" ht="14.4" x14ac:dyDescent="0.3">
      <c r="A255" s="303"/>
      <c r="B255" s="771"/>
      <c r="C255" s="778"/>
      <c r="D255" s="417"/>
      <c r="E255" s="551">
        <v>0</v>
      </c>
      <c r="F255" s="779"/>
      <c r="G255" s="780"/>
      <c r="H255" s="780"/>
      <c r="I255" s="780"/>
      <c r="J255" s="780"/>
      <c r="K255" s="780"/>
      <c r="L255" s="780"/>
      <c r="M255" s="780"/>
      <c r="N255" s="780"/>
      <c r="O255" s="781"/>
      <c r="BC255" s="305"/>
      <c r="BE255" s="305"/>
      <c r="BF255" s="305"/>
      <c r="BG255" s="305"/>
      <c r="BH255" s="522"/>
      <c r="BI255" s="305"/>
      <c r="BJ255" s="305"/>
      <c r="BK255" s="306"/>
      <c r="BL255" s="305"/>
      <c r="BM255" s="307"/>
      <c r="BN255" s="307"/>
      <c r="BO255" s="321">
        <f t="shared" si="58"/>
        <v>0</v>
      </c>
      <c r="BP255" s="259">
        <v>0</v>
      </c>
      <c r="BQ255" s="259">
        <v>0</v>
      </c>
      <c r="BR255" s="322">
        <f t="shared" si="59"/>
        <v>0</v>
      </c>
      <c r="BS255" s="206"/>
      <c r="BT255" s="601"/>
      <c r="BV255" s="180"/>
      <c r="BW255" s="180"/>
      <c r="BX255" s="180"/>
      <c r="BY255" s="180"/>
      <c r="BZ255" s="180"/>
    </row>
    <row r="256" spans="1:96" s="154" customFormat="1" ht="14.4" x14ac:dyDescent="0.3">
      <c r="A256" s="308"/>
      <c r="B256" s="771"/>
      <c r="C256" s="778"/>
      <c r="D256" s="417"/>
      <c r="E256" s="551">
        <v>0</v>
      </c>
      <c r="F256" s="779"/>
      <c r="G256" s="780"/>
      <c r="H256" s="780"/>
      <c r="I256" s="780"/>
      <c r="J256" s="780"/>
      <c r="K256" s="780"/>
      <c r="L256" s="780"/>
      <c r="M256" s="780"/>
      <c r="N256" s="780"/>
      <c r="O256" s="781"/>
      <c r="BC256" s="305"/>
      <c r="BE256" s="305"/>
      <c r="BF256" s="305"/>
      <c r="BG256" s="305"/>
      <c r="BH256" s="522"/>
      <c r="BI256" s="305"/>
      <c r="BJ256" s="305"/>
      <c r="BK256" s="306"/>
      <c r="BL256" s="305"/>
      <c r="BM256" s="307"/>
      <c r="BN256" s="307"/>
      <c r="BO256" s="321">
        <f t="shared" si="58"/>
        <v>0</v>
      </c>
      <c r="BP256" s="259">
        <v>0</v>
      </c>
      <c r="BQ256" s="259">
        <v>0</v>
      </c>
      <c r="BR256" s="322">
        <f t="shared" si="59"/>
        <v>0</v>
      </c>
      <c r="BS256" s="206"/>
      <c r="BT256" s="601"/>
      <c r="BV256" s="180"/>
      <c r="BW256" s="180"/>
      <c r="BX256" s="180"/>
      <c r="BY256" s="180"/>
      <c r="BZ256" s="180"/>
    </row>
    <row r="257" spans="1:96" s="154" customFormat="1" ht="14.4" x14ac:dyDescent="0.3">
      <c r="A257" s="303"/>
      <c r="B257" s="771"/>
      <c r="C257" s="778"/>
      <c r="D257" s="417"/>
      <c r="E257" s="551">
        <v>0</v>
      </c>
      <c r="F257" s="779"/>
      <c r="G257" s="780"/>
      <c r="H257" s="780"/>
      <c r="I257" s="780"/>
      <c r="J257" s="780"/>
      <c r="K257" s="780"/>
      <c r="L257" s="780"/>
      <c r="M257" s="780"/>
      <c r="N257" s="780"/>
      <c r="O257" s="781"/>
      <c r="BC257" s="305"/>
      <c r="BE257" s="305"/>
      <c r="BF257" s="305"/>
      <c r="BG257" s="305"/>
      <c r="BH257" s="522"/>
      <c r="BI257" s="305"/>
      <c r="BJ257" s="305"/>
      <c r="BK257" s="306"/>
      <c r="BL257" s="305"/>
      <c r="BM257" s="307"/>
      <c r="BN257" s="307"/>
      <c r="BO257" s="321">
        <f t="shared" si="58"/>
        <v>0</v>
      </c>
      <c r="BP257" s="259">
        <v>0</v>
      </c>
      <c r="BQ257" s="259">
        <v>0</v>
      </c>
      <c r="BR257" s="322">
        <f t="shared" si="59"/>
        <v>0</v>
      </c>
      <c r="BS257" s="206"/>
      <c r="BT257" s="601"/>
      <c r="BV257" s="180"/>
      <c r="BW257" s="180"/>
      <c r="BX257" s="180"/>
      <c r="BY257" s="180"/>
      <c r="BZ257" s="180"/>
    </row>
    <row r="258" spans="1:96" s="154" customFormat="1" ht="14.4" hidden="1" x14ac:dyDescent="0.3">
      <c r="A258" s="303"/>
      <c r="B258" s="771"/>
      <c r="C258" s="778"/>
      <c r="D258" s="417"/>
      <c r="E258" s="551"/>
      <c r="F258" s="779"/>
      <c r="G258" s="780"/>
      <c r="H258" s="780"/>
      <c r="I258" s="780"/>
      <c r="J258" s="780"/>
      <c r="K258" s="780"/>
      <c r="L258" s="780"/>
      <c r="M258" s="780"/>
      <c r="N258" s="780"/>
      <c r="O258" s="781"/>
      <c r="BC258" s="305"/>
      <c r="BE258" s="305"/>
      <c r="BF258" s="305"/>
      <c r="BG258" s="305"/>
      <c r="BH258" s="522"/>
      <c r="BI258" s="305"/>
      <c r="BJ258" s="305"/>
      <c r="BK258" s="306"/>
      <c r="BL258" s="305"/>
      <c r="BM258" s="307"/>
      <c r="BN258" s="307"/>
      <c r="BO258" s="321">
        <f t="shared" si="58"/>
        <v>0</v>
      </c>
      <c r="BP258" s="259">
        <v>0</v>
      </c>
      <c r="BQ258" s="259">
        <v>0</v>
      </c>
      <c r="BR258" s="322">
        <f t="shared" si="59"/>
        <v>0</v>
      </c>
      <c r="BS258" s="206"/>
      <c r="BV258" s="180"/>
      <c r="BW258" s="180"/>
      <c r="BX258" s="180"/>
      <c r="BY258" s="180"/>
      <c r="BZ258" s="180"/>
    </row>
    <row r="259" spans="1:96" s="154" customFormat="1" ht="14.4" hidden="1" x14ac:dyDescent="0.3">
      <c r="A259" s="303"/>
      <c r="B259" s="771"/>
      <c r="C259" s="778"/>
      <c r="D259" s="417"/>
      <c r="E259" s="551"/>
      <c r="F259" s="779"/>
      <c r="G259" s="780"/>
      <c r="H259" s="780"/>
      <c r="I259" s="780"/>
      <c r="J259" s="780"/>
      <c r="K259" s="780"/>
      <c r="L259" s="780"/>
      <c r="M259" s="780"/>
      <c r="N259" s="780"/>
      <c r="O259" s="781"/>
      <c r="BC259" s="305"/>
      <c r="BE259" s="305"/>
      <c r="BF259" s="305"/>
      <c r="BG259" s="305"/>
      <c r="BH259" s="522"/>
      <c r="BI259" s="305"/>
      <c r="BJ259" s="305"/>
      <c r="BK259" s="306"/>
      <c r="BL259" s="305"/>
      <c r="BM259" s="307"/>
      <c r="BN259" s="307"/>
      <c r="BO259" s="321">
        <f t="shared" si="58"/>
        <v>0</v>
      </c>
      <c r="BP259" s="259">
        <v>0</v>
      </c>
      <c r="BQ259" s="259">
        <v>0</v>
      </c>
      <c r="BR259" s="322">
        <f t="shared" si="59"/>
        <v>0</v>
      </c>
      <c r="BS259" s="206"/>
      <c r="BV259" s="180"/>
      <c r="BW259" s="180"/>
      <c r="BX259" s="180"/>
      <c r="BY259" s="180"/>
      <c r="BZ259" s="180"/>
    </row>
    <row r="260" spans="1:96" s="154" customFormat="1" ht="14.4" hidden="1" x14ac:dyDescent="0.3">
      <c r="A260" s="303"/>
      <c r="B260" s="771"/>
      <c r="C260" s="778"/>
      <c r="D260" s="417"/>
      <c r="E260" s="551"/>
      <c r="F260" s="779"/>
      <c r="G260" s="780"/>
      <c r="H260" s="780"/>
      <c r="I260" s="780"/>
      <c r="J260" s="780"/>
      <c r="K260" s="780"/>
      <c r="L260" s="780"/>
      <c r="M260" s="780"/>
      <c r="N260" s="780"/>
      <c r="O260" s="781"/>
      <c r="BC260" s="305"/>
      <c r="BE260" s="305"/>
      <c r="BF260" s="305"/>
      <c r="BG260" s="305"/>
      <c r="BH260" s="522"/>
      <c r="BI260" s="305"/>
      <c r="BJ260" s="305"/>
      <c r="BK260" s="306"/>
      <c r="BL260" s="305"/>
      <c r="BM260" s="307"/>
      <c r="BN260" s="307"/>
      <c r="BO260" s="321">
        <f t="shared" si="58"/>
        <v>0</v>
      </c>
      <c r="BP260" s="259">
        <v>0</v>
      </c>
      <c r="BQ260" s="259">
        <v>0</v>
      </c>
      <c r="BR260" s="322">
        <f t="shared" si="59"/>
        <v>0</v>
      </c>
      <c r="BS260" s="206"/>
      <c r="BV260" s="180"/>
      <c r="BW260" s="180"/>
      <c r="BX260" s="180"/>
      <c r="BY260" s="180"/>
      <c r="BZ260" s="180"/>
    </row>
    <row r="261" spans="1:96" s="154" customFormat="1" ht="14.4" hidden="1" x14ac:dyDescent="0.3">
      <c r="A261" s="303"/>
      <c r="B261" s="771"/>
      <c r="C261" s="778"/>
      <c r="D261" s="417"/>
      <c r="E261" s="551"/>
      <c r="F261" s="779"/>
      <c r="G261" s="780"/>
      <c r="H261" s="780"/>
      <c r="I261" s="780"/>
      <c r="J261" s="780"/>
      <c r="K261" s="780"/>
      <c r="L261" s="780"/>
      <c r="M261" s="780"/>
      <c r="N261" s="780"/>
      <c r="O261" s="781"/>
      <c r="BC261" s="305"/>
      <c r="BE261" s="305"/>
      <c r="BF261" s="305"/>
      <c r="BG261" s="305"/>
      <c r="BH261" s="522"/>
      <c r="BI261" s="305"/>
      <c r="BJ261" s="305"/>
      <c r="BK261" s="306"/>
      <c r="BL261" s="305"/>
      <c r="BM261" s="307"/>
      <c r="BN261" s="307"/>
      <c r="BO261" s="321">
        <f t="shared" si="58"/>
        <v>0</v>
      </c>
      <c r="BP261" s="259">
        <v>0</v>
      </c>
      <c r="BQ261" s="259">
        <v>0</v>
      </c>
      <c r="BR261" s="322">
        <f t="shared" si="59"/>
        <v>0</v>
      </c>
      <c r="BS261" s="206"/>
      <c r="BV261" s="180"/>
      <c r="BW261" s="180"/>
      <c r="BX261" s="180"/>
      <c r="BY261" s="180"/>
      <c r="BZ261" s="180"/>
    </row>
    <row r="262" spans="1:96" s="154" customFormat="1" ht="14.4" hidden="1" x14ac:dyDescent="0.3">
      <c r="A262" s="303"/>
      <c r="B262" s="771"/>
      <c r="C262" s="778"/>
      <c r="D262" s="417"/>
      <c r="E262" s="551"/>
      <c r="F262" s="779"/>
      <c r="G262" s="780"/>
      <c r="H262" s="780"/>
      <c r="I262" s="780"/>
      <c r="J262" s="780"/>
      <c r="K262" s="780"/>
      <c r="L262" s="780"/>
      <c r="M262" s="780"/>
      <c r="N262" s="780"/>
      <c r="O262" s="781"/>
      <c r="BC262" s="305"/>
      <c r="BE262" s="305"/>
      <c r="BF262" s="305"/>
      <c r="BG262" s="305"/>
      <c r="BH262" s="522"/>
      <c r="BI262" s="305"/>
      <c r="BJ262" s="305"/>
      <c r="BK262" s="306"/>
      <c r="BL262" s="305"/>
      <c r="BM262" s="307"/>
      <c r="BN262" s="307"/>
      <c r="BO262" s="321">
        <f t="shared" si="58"/>
        <v>0</v>
      </c>
      <c r="BP262" s="259">
        <v>0</v>
      </c>
      <c r="BQ262" s="259">
        <v>0</v>
      </c>
      <c r="BR262" s="322">
        <f t="shared" si="59"/>
        <v>0</v>
      </c>
      <c r="BS262" s="206"/>
      <c r="BV262" s="180"/>
      <c r="BW262" s="180"/>
      <c r="BX262" s="180"/>
      <c r="BY262" s="180"/>
      <c r="BZ262" s="180"/>
    </row>
    <row r="263" spans="1:96" s="154" customFormat="1" ht="14.4" hidden="1" x14ac:dyDescent="0.3">
      <c r="A263" s="303"/>
      <c r="B263" s="771"/>
      <c r="C263" s="778"/>
      <c r="D263" s="417"/>
      <c r="E263" s="551"/>
      <c r="F263" s="779"/>
      <c r="G263" s="780"/>
      <c r="H263" s="780"/>
      <c r="I263" s="780"/>
      <c r="J263" s="780"/>
      <c r="K263" s="780"/>
      <c r="L263" s="780"/>
      <c r="M263" s="780"/>
      <c r="N263" s="780"/>
      <c r="O263" s="781"/>
      <c r="BC263" s="305"/>
      <c r="BE263" s="305"/>
      <c r="BF263" s="305"/>
      <c r="BG263" s="305"/>
      <c r="BH263" s="522"/>
      <c r="BI263" s="305"/>
      <c r="BJ263" s="305"/>
      <c r="BK263" s="306"/>
      <c r="BL263" s="305"/>
      <c r="BM263" s="307"/>
      <c r="BN263" s="307"/>
      <c r="BO263" s="321">
        <f t="shared" si="58"/>
        <v>0</v>
      </c>
      <c r="BP263" s="259">
        <v>0</v>
      </c>
      <c r="BQ263" s="259">
        <v>0</v>
      </c>
      <c r="BR263" s="322">
        <f t="shared" si="59"/>
        <v>0</v>
      </c>
      <c r="BS263" s="206"/>
      <c r="BV263" s="180"/>
      <c r="BW263" s="180"/>
      <c r="BX263" s="180"/>
      <c r="BY263" s="180"/>
      <c r="BZ263" s="180"/>
    </row>
    <row r="264" spans="1:96" s="154" customFormat="1" ht="14.4" hidden="1" x14ac:dyDescent="0.3">
      <c r="A264" s="303"/>
      <c r="B264" s="771"/>
      <c r="C264" s="778"/>
      <c r="D264" s="417"/>
      <c r="E264" s="551"/>
      <c r="F264" s="779"/>
      <c r="G264" s="780"/>
      <c r="H264" s="780"/>
      <c r="I264" s="780"/>
      <c r="J264" s="780"/>
      <c r="K264" s="780"/>
      <c r="L264" s="780"/>
      <c r="M264" s="780"/>
      <c r="N264" s="780"/>
      <c r="O264" s="781"/>
      <c r="BC264" s="305"/>
      <c r="BE264" s="305"/>
      <c r="BF264" s="305"/>
      <c r="BG264" s="305"/>
      <c r="BH264" s="522"/>
      <c r="BI264" s="305"/>
      <c r="BJ264" s="305"/>
      <c r="BK264" s="306"/>
      <c r="BL264" s="305"/>
      <c r="BM264" s="307"/>
      <c r="BN264" s="307"/>
      <c r="BO264" s="321">
        <f t="shared" si="58"/>
        <v>0</v>
      </c>
      <c r="BP264" s="259">
        <v>0</v>
      </c>
      <c r="BQ264" s="259">
        <v>0</v>
      </c>
      <c r="BR264" s="322">
        <f t="shared" si="59"/>
        <v>0</v>
      </c>
      <c r="BS264" s="206"/>
      <c r="BV264" s="180"/>
      <c r="BW264" s="180"/>
      <c r="BX264" s="180"/>
      <c r="BY264" s="180"/>
      <c r="BZ264" s="180"/>
    </row>
    <row r="265" spans="1:96" s="154" customFormat="1" ht="15" hidden="1" customHeight="1" x14ac:dyDescent="0.3">
      <c r="A265" s="303"/>
      <c r="B265" s="771"/>
      <c r="C265" s="778"/>
      <c r="D265" s="417"/>
      <c r="E265" s="551"/>
      <c r="F265" s="779"/>
      <c r="G265" s="780"/>
      <c r="H265" s="780"/>
      <c r="I265" s="780"/>
      <c r="J265" s="780"/>
      <c r="K265" s="780"/>
      <c r="L265" s="780"/>
      <c r="M265" s="780"/>
      <c r="N265" s="780"/>
      <c r="O265" s="781"/>
      <c r="BC265" s="305"/>
      <c r="BE265" s="305"/>
      <c r="BF265" s="305"/>
      <c r="BG265" s="305"/>
      <c r="BH265" s="522"/>
      <c r="BI265" s="305"/>
      <c r="BJ265" s="305"/>
      <c r="BK265" s="306"/>
      <c r="BL265" s="305"/>
      <c r="BM265" s="307"/>
      <c r="BN265" s="307"/>
      <c r="BO265" s="321">
        <f t="shared" si="58"/>
        <v>0</v>
      </c>
      <c r="BP265" s="259">
        <v>0</v>
      </c>
      <c r="BQ265" s="259">
        <v>0</v>
      </c>
      <c r="BR265" s="322">
        <f t="shared" si="59"/>
        <v>0</v>
      </c>
      <c r="BS265" s="206"/>
      <c r="BV265" s="180"/>
      <c r="BW265" s="180"/>
      <c r="BX265" s="180"/>
      <c r="BY265" s="180"/>
      <c r="BZ265" s="180"/>
    </row>
    <row r="266" spans="1:96" s="154" customFormat="1" ht="15" hidden="1" customHeight="1" x14ac:dyDescent="0.3">
      <c r="A266" s="303"/>
      <c r="B266" s="771"/>
      <c r="C266" s="778"/>
      <c r="D266" s="417"/>
      <c r="E266" s="551"/>
      <c r="F266" s="779"/>
      <c r="G266" s="780"/>
      <c r="H266" s="780"/>
      <c r="I266" s="780"/>
      <c r="J266" s="780"/>
      <c r="K266" s="780"/>
      <c r="L266" s="780"/>
      <c r="M266" s="780"/>
      <c r="N266" s="780"/>
      <c r="O266" s="781"/>
      <c r="BC266" s="305"/>
      <c r="BE266" s="305"/>
      <c r="BF266" s="305"/>
      <c r="BG266" s="305"/>
      <c r="BH266" s="522"/>
      <c r="BI266" s="305"/>
      <c r="BJ266" s="305"/>
      <c r="BK266" s="306"/>
      <c r="BL266" s="305"/>
      <c r="BM266" s="307"/>
      <c r="BN266" s="307"/>
      <c r="BO266" s="321">
        <f t="shared" si="58"/>
        <v>0</v>
      </c>
      <c r="BP266" s="259">
        <v>0</v>
      </c>
      <c r="BQ266" s="259">
        <v>0</v>
      </c>
      <c r="BR266" s="322">
        <f t="shared" si="59"/>
        <v>0</v>
      </c>
      <c r="BS266" s="206"/>
      <c r="BV266" s="180"/>
      <c r="BW266" s="180"/>
      <c r="BX266" s="180"/>
      <c r="BY266" s="180"/>
      <c r="BZ266" s="180"/>
    </row>
    <row r="267" spans="1:96" s="154" customFormat="1" ht="15" hidden="1" customHeight="1" x14ac:dyDescent="0.3">
      <c r="A267" s="303"/>
      <c r="B267" s="771"/>
      <c r="C267" s="778"/>
      <c r="D267" s="417"/>
      <c r="E267" s="551"/>
      <c r="F267" s="779"/>
      <c r="G267" s="780"/>
      <c r="H267" s="780"/>
      <c r="I267" s="780"/>
      <c r="J267" s="780"/>
      <c r="K267" s="780"/>
      <c r="L267" s="780"/>
      <c r="M267" s="780"/>
      <c r="N267" s="780"/>
      <c r="O267" s="781"/>
      <c r="BC267" s="305"/>
      <c r="BE267" s="305"/>
      <c r="BF267" s="305"/>
      <c r="BG267" s="305"/>
      <c r="BH267" s="522"/>
      <c r="BI267" s="305"/>
      <c r="BJ267" s="305"/>
      <c r="BK267" s="306"/>
      <c r="BL267" s="305"/>
      <c r="BM267" s="307"/>
      <c r="BN267" s="307"/>
      <c r="BO267" s="321">
        <f t="shared" si="58"/>
        <v>0</v>
      </c>
      <c r="BP267" s="259">
        <v>0</v>
      </c>
      <c r="BQ267" s="259">
        <v>0</v>
      </c>
      <c r="BR267" s="322">
        <f t="shared" si="59"/>
        <v>0</v>
      </c>
      <c r="BS267" s="206"/>
      <c r="BV267" s="180"/>
      <c r="BW267" s="180"/>
      <c r="BX267" s="180"/>
      <c r="BY267" s="180"/>
      <c r="BZ267" s="180"/>
    </row>
    <row r="268" spans="1:96" s="181" customFormat="1" ht="15" customHeight="1" x14ac:dyDescent="0.3">
      <c r="A268" s="207" t="s">
        <v>187</v>
      </c>
      <c r="B268" s="381"/>
      <c r="C268" s="381"/>
      <c r="D268" s="381"/>
      <c r="E268" s="381"/>
      <c r="F268" s="381"/>
      <c r="G268" s="381"/>
      <c r="H268" s="381"/>
      <c r="I268" s="381"/>
      <c r="J268" s="381"/>
      <c r="K268" s="381"/>
      <c r="L268" s="381"/>
      <c r="M268" s="381"/>
      <c r="N268" s="381"/>
      <c r="O268" s="381"/>
      <c r="BH268" s="535"/>
      <c r="BK268" s="209"/>
      <c r="BM268" s="307"/>
      <c r="BS268" s="235"/>
      <c r="BV268" s="235"/>
      <c r="BW268" s="235"/>
      <c r="BX268" s="235"/>
      <c r="BY268" s="235"/>
      <c r="BZ268" s="235"/>
    </row>
    <row r="269" spans="1:96" s="154" customFormat="1" ht="17.25" customHeight="1" x14ac:dyDescent="0.3">
      <c r="B269" s="418"/>
      <c r="C269" s="418"/>
      <c r="D269" s="418"/>
      <c r="E269" s="552">
        <f>SUM(E248:E268)</f>
        <v>0</v>
      </c>
      <c r="F269" s="406"/>
      <c r="G269" s="406"/>
      <c r="H269" s="406"/>
      <c r="I269" s="406"/>
      <c r="J269" s="385"/>
      <c r="K269" s="362"/>
      <c r="L269" s="385"/>
      <c r="M269" s="385"/>
      <c r="N269" s="385"/>
      <c r="O269" s="362"/>
      <c r="BG269" s="305"/>
      <c r="BH269" s="522"/>
      <c r="BI269" s="305"/>
      <c r="BJ269" s="305"/>
      <c r="BK269" s="306"/>
      <c r="BL269" s="305"/>
      <c r="BM269" s="307"/>
      <c r="BN269" s="307"/>
      <c r="BO269" s="470">
        <f>SUM(BO248:BO268)</f>
        <v>0</v>
      </c>
      <c r="BP269" s="470">
        <f>SUM(BP248:BP268)</f>
        <v>0</v>
      </c>
      <c r="BQ269" s="470">
        <f>SUM(BQ248:BQ268)</f>
        <v>0</v>
      </c>
      <c r="BR269" s="470">
        <f>SUM(BR248:BR268)</f>
        <v>0</v>
      </c>
      <c r="BS269" s="248"/>
      <c r="BV269" s="180"/>
      <c r="BW269" s="180"/>
      <c r="BX269" s="180"/>
      <c r="BY269" s="180"/>
      <c r="BZ269" s="180"/>
    </row>
    <row r="270" spans="1:96" s="154" customFormat="1" ht="20.100000000000001" customHeight="1" x14ac:dyDescent="0.25">
      <c r="A270" s="303"/>
      <c r="B270" s="311"/>
      <c r="C270" s="311"/>
      <c r="D270" s="311"/>
      <c r="E270" s="324"/>
      <c r="F270" s="325"/>
      <c r="G270" s="325"/>
      <c r="H270" s="325"/>
      <c r="I270" s="305"/>
      <c r="J270" s="305"/>
      <c r="K270" s="305"/>
      <c r="L270" s="305"/>
      <c r="M270" s="305"/>
      <c r="N270" s="305"/>
      <c r="O270" s="305"/>
      <c r="P270" s="305"/>
      <c r="Q270" s="305"/>
      <c r="R270" s="305"/>
      <c r="S270" s="305"/>
      <c r="T270" s="305"/>
      <c r="U270" s="305"/>
      <c r="V270" s="305"/>
      <c r="W270" s="305"/>
      <c r="X270" s="305"/>
      <c r="Y270" s="305"/>
      <c r="Z270" s="305"/>
      <c r="AA270" s="305"/>
      <c r="AB270" s="305"/>
      <c r="AC270" s="305"/>
      <c r="AD270" s="305"/>
      <c r="AE270" s="305"/>
      <c r="AF270" s="305"/>
      <c r="AG270" s="305"/>
      <c r="AH270" s="305"/>
      <c r="AI270" s="305"/>
      <c r="AJ270" s="305"/>
      <c r="AK270" s="305"/>
      <c r="AL270" s="305"/>
      <c r="AM270" s="305"/>
      <c r="AN270" s="305"/>
      <c r="AO270" s="305"/>
      <c r="AP270" s="305"/>
      <c r="AQ270" s="305"/>
      <c r="AR270" s="305"/>
      <c r="AS270" s="305"/>
      <c r="AT270" s="305"/>
      <c r="AU270" s="305"/>
      <c r="AV270" s="305"/>
      <c r="AW270" s="305"/>
      <c r="AX270" s="305"/>
      <c r="AY270" s="305"/>
      <c r="AZ270" s="305"/>
      <c r="BA270" s="305"/>
      <c r="BB270" s="305"/>
      <c r="BC270" s="305"/>
      <c r="BD270" s="305"/>
      <c r="BE270" s="305"/>
      <c r="BF270" s="516"/>
      <c r="BG270" s="516" t="s">
        <v>306</v>
      </c>
      <c r="BH270" s="550">
        <f>BH41+BH74+BH120+E163+BH212+BH240+E269</f>
        <v>0</v>
      </c>
      <c r="BI270" s="305"/>
      <c r="BJ270" s="305"/>
      <c r="BK270" s="306"/>
      <c r="BL270" s="305"/>
      <c r="BM270" s="307"/>
      <c r="BN270" s="307"/>
      <c r="BP270" s="189"/>
      <c r="BQ270" s="189"/>
      <c r="BR270" s="190"/>
      <c r="BS270" s="248"/>
      <c r="BT270" s="305"/>
      <c r="BV270" s="312"/>
      <c r="BW270" s="312"/>
      <c r="BX270" s="312"/>
      <c r="BY270" s="312"/>
      <c r="BZ270" s="312"/>
      <c r="CI270" s="305"/>
      <c r="CJ270" s="305"/>
      <c r="CK270" s="305"/>
      <c r="CL270" s="305"/>
      <c r="CM270" s="305"/>
      <c r="CN270" s="305"/>
      <c r="CO270" s="305"/>
      <c r="CP270" s="305"/>
      <c r="CQ270" s="305"/>
      <c r="CR270" s="305"/>
    </row>
    <row r="271" spans="1:96" x14ac:dyDescent="0.25">
      <c r="BJ271" s="154"/>
      <c r="BK271" s="178"/>
      <c r="BL271" s="154"/>
      <c r="BM271" s="168"/>
      <c r="BN271" s="168"/>
      <c r="BO271" s="154"/>
      <c r="BT271" s="154"/>
    </row>
    <row r="272" spans="1:96" x14ac:dyDescent="0.25">
      <c r="BJ272" s="154"/>
      <c r="BK272" s="178"/>
      <c r="BL272" s="154"/>
      <c r="BM272" s="168"/>
      <c r="BN272" s="168"/>
      <c r="BO272" s="154"/>
      <c r="BT272" s="154"/>
    </row>
    <row r="274" spans="1:96" s="149" customFormat="1" x14ac:dyDescent="0.25">
      <c r="A274" s="231"/>
      <c r="B274" s="148"/>
      <c r="C274" s="148"/>
      <c r="D274" s="148"/>
      <c r="BD274" s="149">
        <v>0</v>
      </c>
      <c r="BG274" s="148"/>
      <c r="BH274" s="528"/>
      <c r="BI274" s="148"/>
      <c r="BJ274" s="148"/>
      <c r="BK274" s="148"/>
      <c r="BL274" s="148"/>
      <c r="BO274" s="148"/>
      <c r="BP274" s="151"/>
      <c r="BQ274" s="151"/>
      <c r="BR274" s="152"/>
      <c r="BS274" s="248"/>
      <c r="BT274" s="148"/>
      <c r="BU274" s="154"/>
      <c r="BV274" s="148"/>
      <c r="BW274" s="148"/>
      <c r="BX274" s="148"/>
      <c r="BY274" s="148"/>
      <c r="BZ274" s="148"/>
      <c r="CA274" s="148"/>
      <c r="CB274" s="148"/>
      <c r="CC274" s="148"/>
      <c r="CD274" s="148"/>
      <c r="CE274" s="148"/>
      <c r="CF274" s="148"/>
      <c r="CG274" s="148"/>
      <c r="CH274" s="148"/>
      <c r="CI274" s="148"/>
      <c r="CJ274" s="148"/>
      <c r="CK274" s="148"/>
      <c r="CL274" s="148"/>
      <c r="CM274" s="148"/>
      <c r="CN274" s="148"/>
      <c r="CO274" s="148"/>
      <c r="CP274" s="148"/>
      <c r="CQ274" s="148"/>
      <c r="CR274" s="148"/>
    </row>
  </sheetData>
  <sheetProtection sheet="1" formatCells="0" formatColumns="0" formatRows="0" insertColumns="0" insertRows="0" autoFilter="0"/>
  <mergeCells count="142">
    <mergeCell ref="B265:C265"/>
    <mergeCell ref="F265:O265"/>
    <mergeCell ref="B266:C266"/>
    <mergeCell ref="F266:O266"/>
    <mergeCell ref="B267:C267"/>
    <mergeCell ref="F267:O267"/>
    <mergeCell ref="B262:C262"/>
    <mergeCell ref="F262:O262"/>
    <mergeCell ref="B263:C263"/>
    <mergeCell ref="F263:O263"/>
    <mergeCell ref="B264:C264"/>
    <mergeCell ref="F264:O264"/>
    <mergeCell ref="B259:C259"/>
    <mergeCell ref="F259:O259"/>
    <mergeCell ref="B260:C260"/>
    <mergeCell ref="F260:O260"/>
    <mergeCell ref="B261:C261"/>
    <mergeCell ref="F261:O261"/>
    <mergeCell ref="B256:C256"/>
    <mergeCell ref="F256:O256"/>
    <mergeCell ref="B257:C257"/>
    <mergeCell ref="F257:O257"/>
    <mergeCell ref="B258:C258"/>
    <mergeCell ref="F258:O258"/>
    <mergeCell ref="B253:C253"/>
    <mergeCell ref="F253:O253"/>
    <mergeCell ref="B254:C254"/>
    <mergeCell ref="F254:O254"/>
    <mergeCell ref="B255:C255"/>
    <mergeCell ref="F255:O255"/>
    <mergeCell ref="B250:C250"/>
    <mergeCell ref="F250:O250"/>
    <mergeCell ref="B251:C251"/>
    <mergeCell ref="F251:O251"/>
    <mergeCell ref="B252:C252"/>
    <mergeCell ref="F252:O252"/>
    <mergeCell ref="B238:C238"/>
    <mergeCell ref="F238:M238"/>
    <mergeCell ref="B248:C248"/>
    <mergeCell ref="F248:O248"/>
    <mergeCell ref="B249:C249"/>
    <mergeCell ref="F249:O249"/>
    <mergeCell ref="B235:C235"/>
    <mergeCell ref="F235:M235"/>
    <mergeCell ref="B236:C236"/>
    <mergeCell ref="F236:M236"/>
    <mergeCell ref="B237:C237"/>
    <mergeCell ref="F237:M237"/>
    <mergeCell ref="B232:C232"/>
    <mergeCell ref="F232:M232"/>
    <mergeCell ref="B233:C233"/>
    <mergeCell ref="F233:M233"/>
    <mergeCell ref="B234:C234"/>
    <mergeCell ref="F234:M234"/>
    <mergeCell ref="B229:C229"/>
    <mergeCell ref="F229:M229"/>
    <mergeCell ref="B230:C230"/>
    <mergeCell ref="F230:M230"/>
    <mergeCell ref="B231:C231"/>
    <mergeCell ref="F231:M231"/>
    <mergeCell ref="B226:C226"/>
    <mergeCell ref="F226:M226"/>
    <mergeCell ref="B227:C227"/>
    <mergeCell ref="F227:M227"/>
    <mergeCell ref="B228:C228"/>
    <mergeCell ref="F228:M228"/>
    <mergeCell ref="F222:M222"/>
    <mergeCell ref="B223:C223"/>
    <mergeCell ref="F223:M223"/>
    <mergeCell ref="B224:C224"/>
    <mergeCell ref="F224:M224"/>
    <mergeCell ref="B225:C225"/>
    <mergeCell ref="F225:M225"/>
    <mergeCell ref="B206:C206"/>
    <mergeCell ref="B207:C207"/>
    <mergeCell ref="B208:C208"/>
    <mergeCell ref="B209:C209"/>
    <mergeCell ref="B210:C210"/>
    <mergeCell ref="B222:C222"/>
    <mergeCell ref="B200:C200"/>
    <mergeCell ref="B201:C201"/>
    <mergeCell ref="B202:C202"/>
    <mergeCell ref="B203:C203"/>
    <mergeCell ref="B204:C204"/>
    <mergeCell ref="B205:C205"/>
    <mergeCell ref="B194:C194"/>
    <mergeCell ref="B195:C195"/>
    <mergeCell ref="B196:C196"/>
    <mergeCell ref="B197:C197"/>
    <mergeCell ref="B198:C198"/>
    <mergeCell ref="B199:C199"/>
    <mergeCell ref="B188:C188"/>
    <mergeCell ref="B189:C189"/>
    <mergeCell ref="B190:C190"/>
    <mergeCell ref="B191:C191"/>
    <mergeCell ref="B192:C192"/>
    <mergeCell ref="B193:C193"/>
    <mergeCell ref="B185:C185"/>
    <mergeCell ref="B186:C186"/>
    <mergeCell ref="B187:C187"/>
    <mergeCell ref="B182:C182"/>
    <mergeCell ref="B183:C183"/>
    <mergeCell ref="B184:C184"/>
    <mergeCell ref="B176:C176"/>
    <mergeCell ref="B177:C177"/>
    <mergeCell ref="B178:C178"/>
    <mergeCell ref="B179:C179"/>
    <mergeCell ref="B180:C180"/>
    <mergeCell ref="B181:C181"/>
    <mergeCell ref="B37:C37"/>
    <mergeCell ref="B38:C38"/>
    <mergeCell ref="B39:C39"/>
    <mergeCell ref="B173:C173"/>
    <mergeCell ref="B174:C174"/>
    <mergeCell ref="B175:C175"/>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4:C14"/>
    <mergeCell ref="B15:C15"/>
    <mergeCell ref="B16:C16"/>
    <mergeCell ref="B17:C17"/>
    <mergeCell ref="B18:C18"/>
    <mergeCell ref="B21:C21"/>
    <mergeCell ref="B1:E1"/>
    <mergeCell ref="B2:E2"/>
    <mergeCell ref="B10:C10"/>
    <mergeCell ref="B11:C11"/>
    <mergeCell ref="B12:C12"/>
    <mergeCell ref="B13:C13"/>
  </mergeCells>
  <phoneticPr fontId="48" type="noConversion"/>
  <conditionalFormatting sqref="BG9:BG39">
    <cfRule type="cellIs" dxfId="53" priority="34" operator="greaterThan">
      <formula>40</formula>
    </cfRule>
    <cfRule type="cellIs" dxfId="52" priority="35" operator="between">
      <formula>21</formula>
      <formula>40</formula>
    </cfRule>
  </conditionalFormatting>
  <conditionalFormatting sqref="BN104:BN105 BN64:BN72 BN110:BN118 BO9:BO39 BN48:BN59">
    <cfRule type="cellIs" dxfId="51" priority="31" operator="notEqual">
      <formula>BG9</formula>
    </cfRule>
  </conditionalFormatting>
  <conditionalFormatting sqref="BN9:BN39">
    <cfRule type="expression" dxfId="50" priority="29">
      <formula>NOT(_xlfn.ISFORMULA(BN9))</formula>
    </cfRule>
    <cfRule type="cellIs" dxfId="49" priority="30" operator="notEqual">
      <formula>BG9</formula>
    </cfRule>
  </conditionalFormatting>
  <conditionalFormatting sqref="BM81:BM118 BM48:BM72">
    <cfRule type="cellIs" dxfId="48" priority="28" operator="notEqual">
      <formula>E48</formula>
    </cfRule>
  </conditionalFormatting>
  <conditionalFormatting sqref="BN81:BN103">
    <cfRule type="cellIs" dxfId="47" priority="27" operator="notEqual">
      <formula>BG81</formula>
    </cfRule>
  </conditionalFormatting>
  <conditionalFormatting sqref="D222:D239 O222:O239 D248:E267 B19:C39 B173:B210 D173:D210 B48:BD72 D81:E118 F173:BD210 D9:BD39">
    <cfRule type="expression" dxfId="46" priority="26">
      <formula>MOD(ROW(),2)=0</formula>
    </cfRule>
  </conditionalFormatting>
  <conditionalFormatting sqref="BN106:BN109">
    <cfRule type="cellIs" dxfId="45" priority="25" operator="notEqual">
      <formula>BG106</formula>
    </cfRule>
  </conditionalFormatting>
  <conditionalFormatting sqref="BN60:BN63">
    <cfRule type="cellIs" dxfId="44" priority="22" operator="notEqual">
      <formula>BG60</formula>
    </cfRule>
  </conditionalFormatting>
  <conditionalFormatting sqref="BM9:BM39">
    <cfRule type="cellIs" dxfId="43" priority="36" operator="notEqual">
      <formula>D9</formula>
    </cfRule>
  </conditionalFormatting>
  <conditionalFormatting sqref="F239">
    <cfRule type="expression" dxfId="42" priority="16">
      <formula>MOD(ROW(),2)=0</formula>
    </cfRule>
  </conditionalFormatting>
  <conditionalFormatting sqref="F81:BD118">
    <cfRule type="expression" dxfId="41" priority="18">
      <formula>MOD(ROW(),2)=0</formula>
    </cfRule>
  </conditionalFormatting>
  <conditionalFormatting sqref="F126:BD161 B126:D161">
    <cfRule type="expression" dxfId="40" priority="17">
      <formula>MOD(ROW(),2)=0</formula>
    </cfRule>
  </conditionalFormatting>
  <conditionalFormatting sqref="B248:C248">
    <cfRule type="expression" dxfId="39" priority="15">
      <formula>MOD(ROW(),2)=0</formula>
    </cfRule>
  </conditionalFormatting>
  <conditionalFormatting sqref="F248:O248">
    <cfRule type="expression" dxfId="38" priority="14">
      <formula>MOD(ROW(),2)=0</formula>
    </cfRule>
  </conditionalFormatting>
  <conditionalFormatting sqref="N222:N239">
    <cfRule type="expression" dxfId="37" priority="13">
      <formula>MOD(ROW(),2)=0</formula>
    </cfRule>
  </conditionalFormatting>
  <conditionalFormatting sqref="B222:C239">
    <cfRule type="expression" dxfId="36" priority="12">
      <formula>MOD(ROW(),2)=0</formula>
    </cfRule>
  </conditionalFormatting>
  <conditionalFormatting sqref="F222:M238">
    <cfRule type="expression" dxfId="35" priority="11">
      <formula>MOD(ROW(),2)=0</formula>
    </cfRule>
  </conditionalFormatting>
  <conditionalFormatting sqref="C81:C118">
    <cfRule type="expression" dxfId="34" priority="6">
      <formula>MOD(ROW(),2)=0</formula>
    </cfRule>
  </conditionalFormatting>
  <conditionalFormatting sqref="B81:C118">
    <cfRule type="expression" dxfId="33" priority="5">
      <formula>MOD(ROW(),2)=0</formula>
    </cfRule>
  </conditionalFormatting>
  <conditionalFormatting sqref="E126:E161">
    <cfRule type="expression" dxfId="32" priority="4">
      <formula>MOD(ROW(),2)=0</formula>
    </cfRule>
  </conditionalFormatting>
  <conditionalFormatting sqref="B249:C267">
    <cfRule type="expression" dxfId="31" priority="3">
      <formula>MOD(ROW(),2)=0</formula>
    </cfRule>
  </conditionalFormatting>
  <conditionalFormatting sqref="F249:O267">
    <cfRule type="expression" dxfId="30" priority="2">
      <formula>MOD(ROW(),2)=0</formula>
    </cfRule>
  </conditionalFormatting>
  <conditionalFormatting sqref="B9:C18">
    <cfRule type="expression" dxfId="29" priority="1">
      <formula>MOD(ROW(),2)=0</formula>
    </cfRule>
  </conditionalFormatting>
  <dataValidations count="7">
    <dataValidation type="list" allowBlank="1" showInputMessage="1" sqref="BS9:BS36" xr:uid="{28B6A9F1-13DC-4663-AC7D-6DBE1E60ACB1}">
      <formula1>$CA$10:$CA$13</formula1>
    </dataValidation>
    <dataValidation type="list" allowBlank="1" showInputMessage="1" showErrorMessage="1" sqref="D73 D162 C119:D119" xr:uid="{6965829B-ADAB-4B76-BA51-FF8C4B1215CC}">
      <formula1>"Select,External,Internal"</formula1>
    </dataValidation>
    <dataValidation type="list" allowBlank="1" showInputMessage="1" showErrorMessage="1" sqref="BW17 BS37:BS39" xr:uid="{42BD2448-A3B9-48F8-8137-69D352E687DE}">
      <formula1>$CA$10:$CA$13</formula1>
    </dataValidation>
    <dataValidation type="decimal" allowBlank="1" showInputMessage="1" showErrorMessage="1" error="The maximum daily rate for consultancy is set at €900" sqref="N222:N238 E81:E118" xr:uid="{F0721AF6-C3F0-4714-82D5-ED6B800CF229}">
      <formula1>0</formula1>
      <formula2>900</formula2>
    </dataValidation>
    <dataValidation type="list" allowBlank="1" showInputMessage="1" showErrorMessage="1" sqref="E9:E39" xr:uid="{9837B8C5-61A9-4BBC-9717-280CC1DCB4F7}">
      <formula1>"Select….,Yes, No"</formula1>
    </dataValidation>
    <dataValidation type="list" allowBlank="1" showInputMessage="1" showErrorMessage="1" sqref="C48:C72" xr:uid="{68E29576-E82D-468F-9E41-95DC0EA2E34A}">
      <formula1>"Yes,No"</formula1>
    </dataValidation>
    <dataValidation type="decimal" allowBlank="1" showInputMessage="1" showErrorMessage="1" error="Maximum annual salary is set at €80,000" sqref="D9:D39" xr:uid="{01824A81-68B9-43CB-BF78-713347843245}">
      <formula1>0</formula1>
      <formula2>80000</formula2>
    </dataValidation>
  </dataValidations>
  <printOptions horizontalCentered="1"/>
  <pageMargins left="0.23622047244094491" right="0.23622047244094491" top="0.35433070866141736" bottom="0.35433070866141736" header="0.31496062992125984" footer="0.31496062992125984"/>
  <pageSetup paperSize="9" scale="62" fitToHeight="0" orientation="landscape" r:id="rId1"/>
  <rowBreaks count="4" manualBreakCount="4">
    <brk id="75" max="16383" man="1"/>
    <brk id="164" min="1" max="59" man="1"/>
    <brk id="241" min="1" max="59" man="1"/>
    <brk id="271" min="1" max="59" man="1"/>
  </rowBreaks>
  <colBreaks count="1" manualBreakCount="1">
    <brk id="6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AB86A-16F9-42FA-8619-CDCFB8DCBF1F}">
  <sheetPr>
    <tabColor theme="7" tint="0.79998168889431442"/>
    <pageSetUpPr fitToPage="1"/>
  </sheetPr>
  <dimension ref="A1:V270"/>
  <sheetViews>
    <sheetView showGridLines="0" zoomScaleNormal="100" workbookViewId="0"/>
  </sheetViews>
  <sheetFormatPr defaultColWidth="9.109375" defaultRowHeight="14.4" x14ac:dyDescent="0.3"/>
  <cols>
    <col min="1" max="1" width="1.6640625" style="30" customWidth="1"/>
    <col min="2" max="2" width="10.33203125" style="30" customWidth="1"/>
    <col min="3" max="3" width="28.5546875" style="30" customWidth="1"/>
    <col min="4" max="4" width="42.88671875" style="36" customWidth="1"/>
    <col min="5" max="6" width="15" style="36" customWidth="1"/>
    <col min="7" max="7" width="16.109375" style="36" customWidth="1"/>
    <col min="8" max="8" width="15.109375" style="472" customWidth="1"/>
    <col min="9" max="9" width="16.6640625" style="36" customWidth="1"/>
    <col min="10" max="10" width="16.109375" style="36" customWidth="1"/>
    <col min="11" max="11" width="15.88671875" style="36" customWidth="1"/>
    <col min="12" max="12" width="16.109375" style="36" customWidth="1"/>
    <col min="13" max="13" width="14.44140625" style="36" customWidth="1"/>
    <col min="14" max="14" width="15.6640625" style="30" customWidth="1"/>
    <col min="15" max="15" width="2.6640625" customWidth="1"/>
    <col min="16" max="17" width="26.6640625" style="30" customWidth="1"/>
    <col min="18" max="18" width="27.109375" style="30" customWidth="1"/>
    <col min="19" max="19" width="19.109375" style="30" customWidth="1"/>
    <col min="20" max="20" width="12.5546875" style="30" customWidth="1"/>
    <col min="21" max="21" width="12.44140625" style="30" customWidth="1"/>
    <col min="22" max="22" width="10.6640625" style="30" customWidth="1"/>
    <col min="23" max="16384" width="9.109375" style="30"/>
  </cols>
  <sheetData>
    <row r="1" spans="2:22" ht="5.25" customHeight="1" x14ac:dyDescent="0.3"/>
    <row r="2" spans="2:22" customFormat="1" ht="39.9" customHeight="1" x14ac:dyDescent="0.35">
      <c r="B2" s="794" t="s">
        <v>219</v>
      </c>
      <c r="C2" s="794"/>
      <c r="D2" s="794"/>
      <c r="E2" s="794"/>
      <c r="F2" s="794"/>
      <c r="G2" s="794"/>
      <c r="H2" s="795"/>
      <c r="I2" s="794"/>
      <c r="J2" s="794"/>
      <c r="K2" s="794"/>
      <c r="L2" s="794"/>
      <c r="M2" s="425"/>
    </row>
    <row r="3" spans="2:22" s="217" customFormat="1" ht="27.75" customHeight="1" x14ac:dyDescent="0.3">
      <c r="B3" s="333" t="s">
        <v>220</v>
      </c>
      <c r="C3" s="333"/>
      <c r="D3" s="334"/>
      <c r="E3" s="508"/>
      <c r="F3" s="642"/>
      <c r="G3" s="508"/>
      <c r="H3" s="473"/>
      <c r="I3" s="473"/>
      <c r="J3" s="473"/>
      <c r="K3" s="650"/>
      <c r="L3"/>
      <c r="M3" s="218"/>
      <c r="O3" s="665"/>
      <c r="P3" s="671" t="s">
        <v>363</v>
      </c>
      <c r="Q3" s="672"/>
      <c r="R3" s="673"/>
      <c r="S3" s="672"/>
      <c r="T3" s="656"/>
      <c r="U3" s="656"/>
      <c r="V3" s="656"/>
    </row>
    <row r="4" spans="2:22" s="423" customFormat="1" ht="15" customHeight="1" x14ac:dyDescent="0.3">
      <c r="B4" s="792"/>
      <c r="C4" s="792"/>
      <c r="D4" s="792"/>
      <c r="E4" s="792"/>
      <c r="F4" s="792"/>
      <c r="G4" s="792"/>
      <c r="H4" s="793"/>
      <c r="I4" s="792"/>
      <c r="J4" s="792"/>
      <c r="K4" s="792"/>
      <c r="L4" s="792"/>
      <c r="M4" s="424"/>
      <c r="O4" s="665"/>
      <c r="P4" s="655"/>
    </row>
    <row r="5" spans="2:22" s="423" customFormat="1" ht="15" customHeight="1" x14ac:dyDescent="0.3">
      <c r="B5" s="640"/>
      <c r="C5" s="640"/>
      <c r="D5" s="640"/>
      <c r="E5" s="640"/>
      <c r="F5" s="643" t="s">
        <v>360</v>
      </c>
      <c r="G5" s="640"/>
      <c r="H5" s="641"/>
      <c r="I5" s="640"/>
      <c r="J5" s="645"/>
      <c r="K5" s="645"/>
      <c r="L5" s="640"/>
      <c r="M5" s="424"/>
      <c r="O5" s="665"/>
      <c r="P5" s="655"/>
    </row>
    <row r="6" spans="2:22" customFormat="1" ht="50.1" customHeight="1" x14ac:dyDescent="0.3">
      <c r="B6" s="446" t="s">
        <v>221</v>
      </c>
      <c r="C6" s="345" t="s">
        <v>166</v>
      </c>
      <c r="D6" s="345" t="s">
        <v>222</v>
      </c>
      <c r="E6" s="345" t="s">
        <v>358</v>
      </c>
      <c r="F6" s="345" t="s">
        <v>359</v>
      </c>
      <c r="G6" s="345" t="s">
        <v>223</v>
      </c>
      <c r="H6" s="345" t="s">
        <v>224</v>
      </c>
      <c r="I6" s="451" t="s">
        <v>225</v>
      </c>
      <c r="J6" s="451" t="s">
        <v>361</v>
      </c>
      <c r="K6" s="425"/>
      <c r="N6" s="659"/>
      <c r="O6" s="665"/>
      <c r="P6" s="345" t="s">
        <v>166</v>
      </c>
      <c r="Q6" s="345" t="s">
        <v>226</v>
      </c>
      <c r="R6" s="345" t="s">
        <v>227</v>
      </c>
      <c r="S6" s="345" t="s">
        <v>228</v>
      </c>
    </row>
    <row r="7" spans="2:22" s="56" customFormat="1" x14ac:dyDescent="0.3">
      <c r="B7" s="582"/>
      <c r="C7" s="569"/>
      <c r="D7" s="583"/>
      <c r="E7" s="579"/>
      <c r="F7" s="579"/>
      <c r="G7" s="647"/>
      <c r="H7" s="220" t="s">
        <v>229</v>
      </c>
      <c r="I7" s="584">
        <f>E7*G7</f>
        <v>0</v>
      </c>
      <c r="J7" s="584">
        <f t="shared" ref="J7:J38" si="0">F7*G7</f>
        <v>0</v>
      </c>
      <c r="K7" s="213"/>
      <c r="M7"/>
      <c r="N7" s="658"/>
      <c r="O7" s="664"/>
      <c r="P7" s="569" t="str">
        <f t="shared" ref="P7:P38" si="1">IF(C7&lt;&gt;"",C7,"")</f>
        <v/>
      </c>
      <c r="Q7" s="586"/>
      <c r="R7" s="586">
        <f>IF(Q7&lt;&gt;0,Q7*12/(232*7.8),0)</f>
        <v>0</v>
      </c>
      <c r="S7" s="586">
        <f>IF(Q7&lt;&gt;0,Q7*12/232,0)</f>
        <v>0</v>
      </c>
    </row>
    <row r="8" spans="2:22" s="56" customFormat="1" x14ac:dyDescent="0.3">
      <c r="B8" s="582"/>
      <c r="C8" s="569"/>
      <c r="D8" s="583"/>
      <c r="E8" s="579"/>
      <c r="F8" s="579"/>
      <c r="G8" s="647"/>
      <c r="H8" s="220" t="s">
        <v>229</v>
      </c>
      <c r="I8" s="584">
        <f>E8*G8</f>
        <v>0</v>
      </c>
      <c r="J8" s="584">
        <f t="shared" si="0"/>
        <v>0</v>
      </c>
      <c r="K8" s="213"/>
      <c r="M8"/>
      <c r="N8" s="658"/>
      <c r="O8" s="664"/>
      <c r="P8" s="569" t="str">
        <f t="shared" si="1"/>
        <v/>
      </c>
      <c r="Q8" s="586"/>
      <c r="R8" s="586">
        <f t="shared" ref="R8:R56" si="2">IF(Q8&lt;&gt;0,Q8*12/(232*7.8),0)</f>
        <v>0</v>
      </c>
      <c r="S8" s="586">
        <f t="shared" ref="S8:S56" si="3">IF(Q8&lt;&gt;0,Q8*12/232,0)</f>
        <v>0</v>
      </c>
    </row>
    <row r="9" spans="2:22" s="56" customFormat="1" x14ac:dyDescent="0.3">
      <c r="B9" s="582"/>
      <c r="C9" s="569"/>
      <c r="D9" s="583"/>
      <c r="E9" s="579"/>
      <c r="F9" s="579"/>
      <c r="G9" s="647"/>
      <c r="H9" s="220" t="s">
        <v>229</v>
      </c>
      <c r="I9" s="584">
        <f t="shared" ref="I9:I56" si="4">E9*G9</f>
        <v>0</v>
      </c>
      <c r="J9" s="584">
        <f t="shared" si="0"/>
        <v>0</v>
      </c>
      <c r="K9" s="213"/>
      <c r="M9"/>
      <c r="N9" s="658"/>
      <c r="O9" s="664"/>
      <c r="P9" s="569" t="str">
        <f t="shared" si="1"/>
        <v/>
      </c>
      <c r="Q9" s="586"/>
      <c r="R9" s="586">
        <f t="shared" si="2"/>
        <v>0</v>
      </c>
      <c r="S9" s="586">
        <f t="shared" si="3"/>
        <v>0</v>
      </c>
    </row>
    <row r="10" spans="2:22" s="56" customFormat="1" x14ac:dyDescent="0.3">
      <c r="B10" s="582"/>
      <c r="C10" s="569"/>
      <c r="D10" s="583"/>
      <c r="E10" s="579"/>
      <c r="F10" s="579"/>
      <c r="G10" s="647"/>
      <c r="H10" s="220" t="s">
        <v>229</v>
      </c>
      <c r="I10" s="584">
        <f t="shared" si="4"/>
        <v>0</v>
      </c>
      <c r="J10" s="584">
        <f t="shared" si="0"/>
        <v>0</v>
      </c>
      <c r="K10" s="213"/>
      <c r="M10"/>
      <c r="N10" s="658"/>
      <c r="O10" s="664"/>
      <c r="P10" s="569" t="str">
        <f t="shared" si="1"/>
        <v/>
      </c>
      <c r="Q10" s="586"/>
      <c r="R10" s="586">
        <f t="shared" si="2"/>
        <v>0</v>
      </c>
      <c r="S10" s="586">
        <f t="shared" si="3"/>
        <v>0</v>
      </c>
    </row>
    <row r="11" spans="2:22" s="56" customFormat="1" x14ac:dyDescent="0.3">
      <c r="B11" s="582"/>
      <c r="C11" s="569"/>
      <c r="D11" s="583"/>
      <c r="E11" s="579"/>
      <c r="F11" s="579"/>
      <c r="G11" s="647"/>
      <c r="H11" s="220" t="s">
        <v>229</v>
      </c>
      <c r="I11" s="584">
        <f t="shared" si="4"/>
        <v>0</v>
      </c>
      <c r="J11" s="584">
        <f t="shared" si="0"/>
        <v>0</v>
      </c>
      <c r="K11" s="213"/>
      <c r="M11"/>
      <c r="N11" s="658"/>
      <c r="O11" s="664"/>
      <c r="P11" s="569" t="str">
        <f t="shared" si="1"/>
        <v/>
      </c>
      <c r="Q11" s="586"/>
      <c r="R11" s="586">
        <f t="shared" si="2"/>
        <v>0</v>
      </c>
      <c r="S11" s="586">
        <f t="shared" si="3"/>
        <v>0</v>
      </c>
    </row>
    <row r="12" spans="2:22" s="56" customFormat="1" x14ac:dyDescent="0.3">
      <c r="B12" s="582"/>
      <c r="C12" s="569"/>
      <c r="D12" s="583"/>
      <c r="E12" s="579"/>
      <c r="F12" s="579"/>
      <c r="G12" s="647"/>
      <c r="H12" s="220" t="s">
        <v>229</v>
      </c>
      <c r="I12" s="584">
        <f t="shared" si="4"/>
        <v>0</v>
      </c>
      <c r="J12" s="584">
        <f t="shared" si="0"/>
        <v>0</v>
      </c>
      <c r="K12" s="213"/>
      <c r="M12"/>
      <c r="N12" s="658"/>
      <c r="O12" s="664"/>
      <c r="P12" s="569" t="str">
        <f t="shared" si="1"/>
        <v/>
      </c>
      <c r="Q12" s="586"/>
      <c r="R12" s="586">
        <f t="shared" si="2"/>
        <v>0</v>
      </c>
      <c r="S12" s="586">
        <f t="shared" si="3"/>
        <v>0</v>
      </c>
    </row>
    <row r="13" spans="2:22" s="56" customFormat="1" x14ac:dyDescent="0.3">
      <c r="B13" s="582"/>
      <c r="C13" s="569"/>
      <c r="D13" s="583"/>
      <c r="E13" s="579"/>
      <c r="F13" s="579"/>
      <c r="G13" s="647"/>
      <c r="H13" s="220" t="s">
        <v>229</v>
      </c>
      <c r="I13" s="584">
        <f t="shared" si="4"/>
        <v>0</v>
      </c>
      <c r="J13" s="584">
        <f t="shared" si="0"/>
        <v>0</v>
      </c>
      <c r="K13" s="213"/>
      <c r="M13"/>
      <c r="N13" s="658"/>
      <c r="O13" s="664"/>
      <c r="P13" s="569" t="str">
        <f t="shared" si="1"/>
        <v/>
      </c>
      <c r="Q13" s="586"/>
      <c r="R13" s="586">
        <f t="shared" si="2"/>
        <v>0</v>
      </c>
      <c r="S13" s="586">
        <f t="shared" si="3"/>
        <v>0</v>
      </c>
    </row>
    <row r="14" spans="2:22" s="56" customFormat="1" x14ac:dyDescent="0.3">
      <c r="B14" s="582"/>
      <c r="C14" s="569"/>
      <c r="D14" s="583"/>
      <c r="E14" s="579"/>
      <c r="F14" s="579"/>
      <c r="G14" s="647"/>
      <c r="H14" s="220" t="s">
        <v>229</v>
      </c>
      <c r="I14" s="584">
        <f t="shared" si="4"/>
        <v>0</v>
      </c>
      <c r="J14" s="584">
        <f t="shared" si="0"/>
        <v>0</v>
      </c>
      <c r="K14" s="213"/>
      <c r="M14"/>
      <c r="N14" s="658"/>
      <c r="O14" s="664"/>
      <c r="P14" s="569" t="str">
        <f t="shared" si="1"/>
        <v/>
      </c>
      <c r="Q14" s="586"/>
      <c r="R14" s="586">
        <f t="shared" si="2"/>
        <v>0</v>
      </c>
      <c r="S14" s="586">
        <f t="shared" si="3"/>
        <v>0</v>
      </c>
    </row>
    <row r="15" spans="2:22" s="56" customFormat="1" x14ac:dyDescent="0.3">
      <c r="B15" s="582"/>
      <c r="C15" s="569"/>
      <c r="D15" s="583"/>
      <c r="E15" s="579"/>
      <c r="F15" s="579"/>
      <c r="G15" s="647"/>
      <c r="H15" s="220" t="s">
        <v>229</v>
      </c>
      <c r="I15" s="584">
        <f t="shared" si="4"/>
        <v>0</v>
      </c>
      <c r="J15" s="584">
        <f t="shared" si="0"/>
        <v>0</v>
      </c>
      <c r="K15" s="213"/>
      <c r="M15"/>
      <c r="N15" s="658"/>
      <c r="O15" s="664"/>
      <c r="P15" s="569" t="str">
        <f t="shared" si="1"/>
        <v/>
      </c>
      <c r="Q15" s="586"/>
      <c r="R15" s="586">
        <f t="shared" si="2"/>
        <v>0</v>
      </c>
      <c r="S15" s="586">
        <f t="shared" si="3"/>
        <v>0</v>
      </c>
    </row>
    <row r="16" spans="2:22" s="56" customFormat="1" x14ac:dyDescent="0.3">
      <c r="B16" s="582"/>
      <c r="C16" s="569"/>
      <c r="D16" s="583"/>
      <c r="E16" s="579"/>
      <c r="F16" s="579"/>
      <c r="G16" s="647"/>
      <c r="H16" s="220" t="s">
        <v>229</v>
      </c>
      <c r="I16" s="584">
        <f t="shared" si="4"/>
        <v>0</v>
      </c>
      <c r="J16" s="584">
        <f t="shared" si="0"/>
        <v>0</v>
      </c>
      <c r="K16" s="213"/>
      <c r="M16"/>
      <c r="N16" s="658"/>
      <c r="O16" s="664"/>
      <c r="P16" s="569" t="str">
        <f t="shared" si="1"/>
        <v/>
      </c>
      <c r="Q16" s="586"/>
      <c r="R16" s="586">
        <f t="shared" si="2"/>
        <v>0</v>
      </c>
      <c r="S16" s="586">
        <f t="shared" si="3"/>
        <v>0</v>
      </c>
    </row>
    <row r="17" spans="1:19" s="56" customFormat="1" x14ac:dyDescent="0.3">
      <c r="B17" s="582"/>
      <c r="C17" s="569"/>
      <c r="D17" s="583"/>
      <c r="E17" s="579"/>
      <c r="F17" s="579"/>
      <c r="G17" s="647"/>
      <c r="H17" s="220" t="s">
        <v>229</v>
      </c>
      <c r="I17" s="584">
        <f t="shared" si="4"/>
        <v>0</v>
      </c>
      <c r="J17" s="584">
        <f t="shared" si="0"/>
        <v>0</v>
      </c>
      <c r="K17" s="213"/>
      <c r="M17"/>
      <c r="N17" s="658"/>
      <c r="O17" s="664"/>
      <c r="P17" s="569" t="str">
        <f t="shared" si="1"/>
        <v/>
      </c>
      <c r="Q17" s="586"/>
      <c r="R17" s="586">
        <f t="shared" si="2"/>
        <v>0</v>
      </c>
      <c r="S17" s="586">
        <f t="shared" si="3"/>
        <v>0</v>
      </c>
    </row>
    <row r="18" spans="1:19" s="56" customFormat="1" x14ac:dyDescent="0.3">
      <c r="B18" s="582"/>
      <c r="C18" s="569"/>
      <c r="D18" s="583"/>
      <c r="E18" s="579"/>
      <c r="F18" s="579"/>
      <c r="G18" s="647"/>
      <c r="H18" s="220" t="s">
        <v>229</v>
      </c>
      <c r="I18" s="584">
        <f t="shared" si="4"/>
        <v>0</v>
      </c>
      <c r="J18" s="584">
        <f t="shared" si="0"/>
        <v>0</v>
      </c>
      <c r="K18" s="213"/>
      <c r="M18"/>
      <c r="N18" s="658"/>
      <c r="O18" s="664"/>
      <c r="P18" s="569" t="str">
        <f t="shared" si="1"/>
        <v/>
      </c>
      <c r="Q18" s="586"/>
      <c r="R18" s="586">
        <f t="shared" si="2"/>
        <v>0</v>
      </c>
      <c r="S18" s="586">
        <f t="shared" si="3"/>
        <v>0</v>
      </c>
    </row>
    <row r="19" spans="1:19" s="56" customFormat="1" x14ac:dyDescent="0.3">
      <c r="B19" s="582"/>
      <c r="C19" s="569"/>
      <c r="D19" s="583"/>
      <c r="E19" s="579"/>
      <c r="F19" s="579"/>
      <c r="G19" s="647"/>
      <c r="H19" s="220" t="s">
        <v>229</v>
      </c>
      <c r="I19" s="584">
        <f t="shared" si="4"/>
        <v>0</v>
      </c>
      <c r="J19" s="584">
        <f t="shared" si="0"/>
        <v>0</v>
      </c>
      <c r="K19" s="213"/>
      <c r="M19"/>
      <c r="N19" s="658"/>
      <c r="O19" s="664"/>
      <c r="P19" s="569" t="str">
        <f t="shared" si="1"/>
        <v/>
      </c>
      <c r="Q19" s="586"/>
      <c r="R19" s="586">
        <f t="shared" si="2"/>
        <v>0</v>
      </c>
      <c r="S19" s="586">
        <f t="shared" si="3"/>
        <v>0</v>
      </c>
    </row>
    <row r="20" spans="1:19" s="56" customFormat="1" x14ac:dyDescent="0.3">
      <c r="B20" s="582"/>
      <c r="C20" s="569"/>
      <c r="D20" s="583"/>
      <c r="E20" s="579"/>
      <c r="F20" s="579"/>
      <c r="G20" s="647"/>
      <c r="H20" s="220" t="s">
        <v>229</v>
      </c>
      <c r="I20" s="584">
        <f t="shared" si="4"/>
        <v>0</v>
      </c>
      <c r="J20" s="584">
        <f t="shared" si="0"/>
        <v>0</v>
      </c>
      <c r="K20" s="213"/>
      <c r="M20"/>
      <c r="N20" s="658"/>
      <c r="O20" s="664"/>
      <c r="P20" s="569" t="str">
        <f t="shared" si="1"/>
        <v/>
      </c>
      <c r="Q20" s="586"/>
      <c r="R20" s="586">
        <f t="shared" si="2"/>
        <v>0</v>
      </c>
      <c r="S20" s="586">
        <f t="shared" si="3"/>
        <v>0</v>
      </c>
    </row>
    <row r="21" spans="1:19" s="56" customFormat="1" x14ac:dyDescent="0.3">
      <c r="B21" s="582"/>
      <c r="C21" s="569"/>
      <c r="D21" s="583"/>
      <c r="E21" s="579"/>
      <c r="F21" s="579"/>
      <c r="G21" s="647"/>
      <c r="H21" s="220" t="s">
        <v>229</v>
      </c>
      <c r="I21" s="584">
        <f t="shared" si="4"/>
        <v>0</v>
      </c>
      <c r="J21" s="584">
        <f t="shared" si="0"/>
        <v>0</v>
      </c>
      <c r="K21" s="213"/>
      <c r="M21"/>
      <c r="N21" s="658"/>
      <c r="O21" s="664"/>
      <c r="P21" s="569" t="str">
        <f t="shared" si="1"/>
        <v/>
      </c>
      <c r="Q21" s="586"/>
      <c r="R21" s="586">
        <f t="shared" si="2"/>
        <v>0</v>
      </c>
      <c r="S21" s="586">
        <f t="shared" si="3"/>
        <v>0</v>
      </c>
    </row>
    <row r="22" spans="1:19" s="56" customFormat="1" x14ac:dyDescent="0.3">
      <c r="B22" s="582"/>
      <c r="C22" s="569"/>
      <c r="D22" s="583"/>
      <c r="E22" s="579"/>
      <c r="F22" s="579"/>
      <c r="G22" s="647"/>
      <c r="H22" s="220" t="s">
        <v>229</v>
      </c>
      <c r="I22" s="584">
        <f t="shared" si="4"/>
        <v>0</v>
      </c>
      <c r="J22" s="584">
        <f t="shared" si="0"/>
        <v>0</v>
      </c>
      <c r="K22" s="213"/>
      <c r="M22"/>
      <c r="N22" s="658"/>
      <c r="O22" s="664"/>
      <c r="P22" s="569" t="str">
        <f t="shared" si="1"/>
        <v/>
      </c>
      <c r="Q22" s="586"/>
      <c r="R22" s="586">
        <f t="shared" si="2"/>
        <v>0</v>
      </c>
      <c r="S22" s="586">
        <f t="shared" si="3"/>
        <v>0</v>
      </c>
    </row>
    <row r="23" spans="1:19" s="56" customFormat="1" x14ac:dyDescent="0.3">
      <c r="B23" s="582"/>
      <c r="C23" s="569"/>
      <c r="D23" s="583"/>
      <c r="E23" s="579"/>
      <c r="F23" s="579"/>
      <c r="G23" s="647"/>
      <c r="H23" s="220" t="s">
        <v>229</v>
      </c>
      <c r="I23" s="584">
        <f t="shared" si="4"/>
        <v>0</v>
      </c>
      <c r="J23" s="584">
        <f t="shared" si="0"/>
        <v>0</v>
      </c>
      <c r="K23" s="213"/>
      <c r="M23"/>
      <c r="N23" s="658"/>
      <c r="O23" s="664"/>
      <c r="P23" s="569" t="str">
        <f t="shared" si="1"/>
        <v/>
      </c>
      <c r="Q23" s="586"/>
      <c r="R23" s="586">
        <f t="shared" si="2"/>
        <v>0</v>
      </c>
      <c r="S23" s="586">
        <f t="shared" si="3"/>
        <v>0</v>
      </c>
    </row>
    <row r="24" spans="1:19" s="56" customFormat="1" x14ac:dyDescent="0.3">
      <c r="A24" s="214"/>
      <c r="B24" s="582"/>
      <c r="C24" s="569"/>
      <c r="D24" s="583"/>
      <c r="E24" s="579"/>
      <c r="F24" s="579"/>
      <c r="G24" s="647"/>
      <c r="H24" s="220" t="s">
        <v>229</v>
      </c>
      <c r="I24" s="584">
        <f t="shared" si="4"/>
        <v>0</v>
      </c>
      <c r="J24" s="584">
        <f t="shared" si="0"/>
        <v>0</v>
      </c>
      <c r="K24" s="213"/>
      <c r="M24"/>
      <c r="N24" s="658"/>
      <c r="O24" s="664"/>
      <c r="P24" s="569" t="str">
        <f t="shared" si="1"/>
        <v/>
      </c>
      <c r="Q24" s="586"/>
      <c r="R24" s="586">
        <f t="shared" si="2"/>
        <v>0</v>
      </c>
      <c r="S24" s="586">
        <f t="shared" si="3"/>
        <v>0</v>
      </c>
    </row>
    <row r="25" spans="1:19" s="56" customFormat="1" x14ac:dyDescent="0.3">
      <c r="B25" s="582"/>
      <c r="C25" s="569"/>
      <c r="D25" s="583"/>
      <c r="E25" s="579"/>
      <c r="F25" s="579"/>
      <c r="G25" s="647"/>
      <c r="H25" s="220" t="s">
        <v>229</v>
      </c>
      <c r="I25" s="584">
        <f t="shared" si="4"/>
        <v>0</v>
      </c>
      <c r="J25" s="584">
        <f t="shared" si="0"/>
        <v>0</v>
      </c>
      <c r="K25" s="213"/>
      <c r="M25"/>
      <c r="N25" s="658"/>
      <c r="O25" s="664"/>
      <c r="P25" s="569" t="str">
        <f t="shared" si="1"/>
        <v/>
      </c>
      <c r="Q25" s="586"/>
      <c r="R25" s="586">
        <f t="shared" si="2"/>
        <v>0</v>
      </c>
      <c r="S25" s="586">
        <f t="shared" si="3"/>
        <v>0</v>
      </c>
    </row>
    <row r="26" spans="1:19" s="56" customFormat="1" x14ac:dyDescent="0.3">
      <c r="B26" s="582"/>
      <c r="C26" s="569"/>
      <c r="D26" s="583"/>
      <c r="E26" s="579"/>
      <c r="F26" s="579"/>
      <c r="G26" s="647"/>
      <c r="H26" s="220" t="s">
        <v>229</v>
      </c>
      <c r="I26" s="584">
        <f t="shared" si="4"/>
        <v>0</v>
      </c>
      <c r="J26" s="584">
        <f t="shared" si="0"/>
        <v>0</v>
      </c>
      <c r="K26" s="213"/>
      <c r="M26"/>
      <c r="N26" s="658"/>
      <c r="O26" s="664"/>
      <c r="P26" s="569" t="str">
        <f t="shared" si="1"/>
        <v/>
      </c>
      <c r="Q26" s="586"/>
      <c r="R26" s="586">
        <f t="shared" si="2"/>
        <v>0</v>
      </c>
      <c r="S26" s="586">
        <f t="shared" si="3"/>
        <v>0</v>
      </c>
    </row>
    <row r="27" spans="1:19" s="56" customFormat="1" x14ac:dyDescent="0.3">
      <c r="B27" s="582"/>
      <c r="C27" s="569"/>
      <c r="D27" s="583"/>
      <c r="E27" s="579"/>
      <c r="F27" s="579"/>
      <c r="G27" s="647"/>
      <c r="H27" s="220" t="s">
        <v>229</v>
      </c>
      <c r="I27" s="584">
        <f t="shared" si="4"/>
        <v>0</v>
      </c>
      <c r="J27" s="584">
        <f t="shared" si="0"/>
        <v>0</v>
      </c>
      <c r="K27" s="213"/>
      <c r="M27"/>
      <c r="N27" s="658"/>
      <c r="O27" s="664"/>
      <c r="P27" s="569" t="str">
        <f t="shared" si="1"/>
        <v/>
      </c>
      <c r="Q27" s="586"/>
      <c r="R27" s="586">
        <f t="shared" si="2"/>
        <v>0</v>
      </c>
      <c r="S27" s="586">
        <f t="shared" si="3"/>
        <v>0</v>
      </c>
    </row>
    <row r="28" spans="1:19" s="56" customFormat="1" x14ac:dyDescent="0.3">
      <c r="B28" s="582"/>
      <c r="C28" s="569"/>
      <c r="D28" s="583"/>
      <c r="E28" s="579"/>
      <c r="F28" s="579"/>
      <c r="G28" s="647"/>
      <c r="H28" s="220" t="s">
        <v>229</v>
      </c>
      <c r="I28" s="584">
        <f t="shared" si="4"/>
        <v>0</v>
      </c>
      <c r="J28" s="584">
        <f t="shared" si="0"/>
        <v>0</v>
      </c>
      <c r="K28" s="213"/>
      <c r="M28"/>
      <c r="N28" s="658"/>
      <c r="O28" s="664"/>
      <c r="P28" s="569" t="str">
        <f t="shared" si="1"/>
        <v/>
      </c>
      <c r="Q28" s="586"/>
      <c r="R28" s="586">
        <f t="shared" si="2"/>
        <v>0</v>
      </c>
      <c r="S28" s="586">
        <f t="shared" si="3"/>
        <v>0</v>
      </c>
    </row>
    <row r="29" spans="1:19" s="56" customFormat="1" x14ac:dyDescent="0.3">
      <c r="B29" s="582"/>
      <c r="C29" s="569"/>
      <c r="D29" s="583"/>
      <c r="E29" s="579"/>
      <c r="F29" s="579"/>
      <c r="G29" s="647"/>
      <c r="H29" s="220" t="s">
        <v>229</v>
      </c>
      <c r="I29" s="584">
        <f t="shared" si="4"/>
        <v>0</v>
      </c>
      <c r="J29" s="584">
        <f t="shared" si="0"/>
        <v>0</v>
      </c>
      <c r="K29" s="213"/>
      <c r="M29"/>
      <c r="N29" s="658"/>
      <c r="O29" s="664"/>
      <c r="P29" s="569" t="str">
        <f t="shared" si="1"/>
        <v/>
      </c>
      <c r="Q29" s="586"/>
      <c r="R29" s="586">
        <f t="shared" si="2"/>
        <v>0</v>
      </c>
      <c r="S29" s="586">
        <f t="shared" si="3"/>
        <v>0</v>
      </c>
    </row>
    <row r="30" spans="1:19" s="56" customFormat="1" x14ac:dyDescent="0.3">
      <c r="B30" s="582"/>
      <c r="C30" s="569"/>
      <c r="D30" s="583"/>
      <c r="E30" s="579"/>
      <c r="F30" s="579"/>
      <c r="G30" s="647"/>
      <c r="H30" s="220" t="s">
        <v>229</v>
      </c>
      <c r="I30" s="584">
        <f t="shared" si="4"/>
        <v>0</v>
      </c>
      <c r="J30" s="584">
        <f t="shared" si="0"/>
        <v>0</v>
      </c>
      <c r="K30" s="213"/>
      <c r="M30"/>
      <c r="N30" s="658"/>
      <c r="O30" s="664"/>
      <c r="P30" s="569" t="str">
        <f t="shared" si="1"/>
        <v/>
      </c>
      <c r="Q30" s="586"/>
      <c r="R30" s="586">
        <f t="shared" si="2"/>
        <v>0</v>
      </c>
      <c r="S30" s="586">
        <f t="shared" si="3"/>
        <v>0</v>
      </c>
    </row>
    <row r="31" spans="1:19" s="56" customFormat="1" x14ac:dyDescent="0.3">
      <c r="B31" s="582"/>
      <c r="C31" s="569"/>
      <c r="D31" s="583"/>
      <c r="E31" s="579"/>
      <c r="F31" s="579"/>
      <c r="G31" s="647"/>
      <c r="H31" s="220" t="s">
        <v>229</v>
      </c>
      <c r="I31" s="584">
        <f t="shared" si="4"/>
        <v>0</v>
      </c>
      <c r="J31" s="584">
        <f t="shared" si="0"/>
        <v>0</v>
      </c>
      <c r="K31" s="213"/>
      <c r="M31"/>
      <c r="N31" s="658"/>
      <c r="O31" s="664"/>
      <c r="P31" s="569" t="str">
        <f t="shared" si="1"/>
        <v/>
      </c>
      <c r="Q31" s="586"/>
      <c r="R31" s="586">
        <f t="shared" si="2"/>
        <v>0</v>
      </c>
      <c r="S31" s="586">
        <f t="shared" si="3"/>
        <v>0</v>
      </c>
    </row>
    <row r="32" spans="1:19" s="56" customFormat="1" x14ac:dyDescent="0.3">
      <c r="B32" s="582"/>
      <c r="C32" s="569"/>
      <c r="D32" s="583"/>
      <c r="E32" s="579"/>
      <c r="F32" s="579"/>
      <c r="G32" s="647"/>
      <c r="H32" s="220" t="s">
        <v>229</v>
      </c>
      <c r="I32" s="584">
        <f t="shared" si="4"/>
        <v>0</v>
      </c>
      <c r="J32" s="584">
        <f t="shared" si="0"/>
        <v>0</v>
      </c>
      <c r="K32" s="213"/>
      <c r="M32"/>
      <c r="N32" s="658"/>
      <c r="O32" s="664"/>
      <c r="P32" s="569" t="str">
        <f t="shared" si="1"/>
        <v/>
      </c>
      <c r="Q32" s="586"/>
      <c r="R32" s="586">
        <f t="shared" si="2"/>
        <v>0</v>
      </c>
      <c r="S32" s="586">
        <f t="shared" si="3"/>
        <v>0</v>
      </c>
    </row>
    <row r="33" spans="2:19" s="56" customFormat="1" x14ac:dyDescent="0.3">
      <c r="B33" s="582"/>
      <c r="C33" s="569"/>
      <c r="D33" s="583"/>
      <c r="E33" s="579"/>
      <c r="F33" s="579"/>
      <c r="G33" s="647"/>
      <c r="H33" s="220" t="s">
        <v>229</v>
      </c>
      <c r="I33" s="584">
        <f t="shared" si="4"/>
        <v>0</v>
      </c>
      <c r="J33" s="584">
        <f t="shared" si="0"/>
        <v>0</v>
      </c>
      <c r="K33" s="213"/>
      <c r="M33"/>
      <c r="N33" s="658"/>
      <c r="O33" s="664"/>
      <c r="P33" s="569" t="str">
        <f t="shared" si="1"/>
        <v/>
      </c>
      <c r="Q33" s="586"/>
      <c r="R33" s="586">
        <f t="shared" si="2"/>
        <v>0</v>
      </c>
      <c r="S33" s="586">
        <f t="shared" si="3"/>
        <v>0</v>
      </c>
    </row>
    <row r="34" spans="2:19" s="56" customFormat="1" x14ac:dyDescent="0.3">
      <c r="B34" s="582"/>
      <c r="C34" s="569"/>
      <c r="D34" s="583"/>
      <c r="E34" s="579"/>
      <c r="F34" s="579"/>
      <c r="G34" s="647"/>
      <c r="H34" s="220" t="s">
        <v>229</v>
      </c>
      <c r="I34" s="584">
        <f t="shared" si="4"/>
        <v>0</v>
      </c>
      <c r="J34" s="584">
        <f t="shared" si="0"/>
        <v>0</v>
      </c>
      <c r="K34" s="213"/>
      <c r="M34"/>
      <c r="N34" s="658"/>
      <c r="O34" s="664"/>
      <c r="P34" s="569" t="str">
        <f t="shared" si="1"/>
        <v/>
      </c>
      <c r="Q34" s="586"/>
      <c r="R34" s="586">
        <f t="shared" si="2"/>
        <v>0</v>
      </c>
      <c r="S34" s="586">
        <f t="shared" si="3"/>
        <v>0</v>
      </c>
    </row>
    <row r="35" spans="2:19" s="56" customFormat="1" x14ac:dyDescent="0.3">
      <c r="B35" s="582"/>
      <c r="C35" s="569"/>
      <c r="D35" s="583"/>
      <c r="E35" s="579"/>
      <c r="F35" s="579"/>
      <c r="G35" s="647"/>
      <c r="H35" s="220" t="s">
        <v>229</v>
      </c>
      <c r="I35" s="584">
        <f t="shared" si="4"/>
        <v>0</v>
      </c>
      <c r="J35" s="584">
        <f t="shared" si="0"/>
        <v>0</v>
      </c>
      <c r="K35" s="213"/>
      <c r="M35"/>
      <c r="N35" s="658"/>
      <c r="O35" s="664"/>
      <c r="P35" s="569" t="str">
        <f t="shared" si="1"/>
        <v/>
      </c>
      <c r="Q35" s="586"/>
      <c r="R35" s="586">
        <f t="shared" si="2"/>
        <v>0</v>
      </c>
      <c r="S35" s="586">
        <f t="shared" si="3"/>
        <v>0</v>
      </c>
    </row>
    <row r="36" spans="2:19" s="56" customFormat="1" x14ac:dyDescent="0.3">
      <c r="B36" s="582"/>
      <c r="C36" s="569"/>
      <c r="D36" s="583"/>
      <c r="E36" s="579"/>
      <c r="F36" s="579"/>
      <c r="G36" s="647"/>
      <c r="H36" s="220" t="s">
        <v>229</v>
      </c>
      <c r="I36" s="584">
        <f t="shared" si="4"/>
        <v>0</v>
      </c>
      <c r="J36" s="584">
        <f t="shared" si="0"/>
        <v>0</v>
      </c>
      <c r="K36" s="213"/>
      <c r="M36"/>
      <c r="N36" s="658"/>
      <c r="O36" s="664"/>
      <c r="P36" s="569" t="str">
        <f t="shared" si="1"/>
        <v/>
      </c>
      <c r="Q36" s="586"/>
      <c r="R36" s="586">
        <f t="shared" si="2"/>
        <v>0</v>
      </c>
      <c r="S36" s="586">
        <f t="shared" si="3"/>
        <v>0</v>
      </c>
    </row>
    <row r="37" spans="2:19" s="56" customFormat="1" x14ac:dyDescent="0.3">
      <c r="B37" s="582"/>
      <c r="C37" s="569"/>
      <c r="D37" s="583"/>
      <c r="E37" s="579"/>
      <c r="F37" s="579"/>
      <c r="G37" s="647"/>
      <c r="H37" s="220" t="s">
        <v>229</v>
      </c>
      <c r="I37" s="584">
        <f t="shared" si="4"/>
        <v>0</v>
      </c>
      <c r="J37" s="584">
        <f t="shared" si="0"/>
        <v>0</v>
      </c>
      <c r="K37" s="213"/>
      <c r="M37"/>
      <c r="N37" s="658"/>
      <c r="O37" s="664"/>
      <c r="P37" s="569" t="str">
        <f t="shared" si="1"/>
        <v/>
      </c>
      <c r="Q37" s="586"/>
      <c r="R37" s="586">
        <f t="shared" si="2"/>
        <v>0</v>
      </c>
      <c r="S37" s="586">
        <f t="shared" si="3"/>
        <v>0</v>
      </c>
    </row>
    <row r="38" spans="2:19" s="56" customFormat="1" x14ac:dyDescent="0.3">
      <c r="B38" s="582"/>
      <c r="C38" s="569"/>
      <c r="D38" s="583"/>
      <c r="E38" s="579"/>
      <c r="F38" s="579"/>
      <c r="G38" s="647"/>
      <c r="H38" s="220" t="s">
        <v>229</v>
      </c>
      <c r="I38" s="584">
        <f t="shared" si="4"/>
        <v>0</v>
      </c>
      <c r="J38" s="584">
        <f t="shared" si="0"/>
        <v>0</v>
      </c>
      <c r="K38" s="213"/>
      <c r="M38"/>
      <c r="N38" s="658"/>
      <c r="O38" s="664"/>
      <c r="P38" s="569" t="str">
        <f t="shared" si="1"/>
        <v/>
      </c>
      <c r="Q38" s="586"/>
      <c r="R38" s="586">
        <f t="shared" si="2"/>
        <v>0</v>
      </c>
      <c r="S38" s="586">
        <f t="shared" si="3"/>
        <v>0</v>
      </c>
    </row>
    <row r="39" spans="2:19" s="56" customFormat="1" x14ac:dyDescent="0.3">
      <c r="B39" s="582"/>
      <c r="C39" s="569"/>
      <c r="D39" s="583"/>
      <c r="E39" s="579"/>
      <c r="F39" s="579"/>
      <c r="G39" s="647"/>
      <c r="H39" s="220" t="s">
        <v>229</v>
      </c>
      <c r="I39" s="584">
        <f t="shared" si="4"/>
        <v>0</v>
      </c>
      <c r="J39" s="584">
        <f t="shared" ref="J39:J56" si="5">F39*G39</f>
        <v>0</v>
      </c>
      <c r="K39" s="213"/>
      <c r="M39"/>
      <c r="N39" s="658"/>
      <c r="O39" s="664"/>
      <c r="P39" s="569" t="str">
        <f t="shared" ref="P39:P56" si="6">IF(C39&lt;&gt;"",C39,"")</f>
        <v/>
      </c>
      <c r="Q39" s="586"/>
      <c r="R39" s="586">
        <f t="shared" si="2"/>
        <v>0</v>
      </c>
      <c r="S39" s="586">
        <f t="shared" si="3"/>
        <v>0</v>
      </c>
    </row>
    <row r="40" spans="2:19" s="56" customFormat="1" x14ac:dyDescent="0.3">
      <c r="B40" s="582"/>
      <c r="C40" s="569"/>
      <c r="D40" s="583"/>
      <c r="E40" s="579"/>
      <c r="F40" s="579"/>
      <c r="G40" s="647"/>
      <c r="H40" s="220" t="s">
        <v>229</v>
      </c>
      <c r="I40" s="584">
        <f t="shared" si="4"/>
        <v>0</v>
      </c>
      <c r="J40" s="584">
        <f t="shared" si="5"/>
        <v>0</v>
      </c>
      <c r="K40" s="213"/>
      <c r="M40"/>
      <c r="N40" s="658"/>
      <c r="O40" s="664"/>
      <c r="P40" s="569" t="str">
        <f t="shared" si="6"/>
        <v/>
      </c>
      <c r="Q40" s="586"/>
      <c r="R40" s="586">
        <f t="shared" si="2"/>
        <v>0</v>
      </c>
      <c r="S40" s="586">
        <f t="shared" si="3"/>
        <v>0</v>
      </c>
    </row>
    <row r="41" spans="2:19" s="56" customFormat="1" x14ac:dyDescent="0.3">
      <c r="B41" s="582"/>
      <c r="C41" s="569"/>
      <c r="D41" s="583"/>
      <c r="E41" s="579"/>
      <c r="F41" s="579"/>
      <c r="G41" s="647"/>
      <c r="H41" s="220" t="s">
        <v>229</v>
      </c>
      <c r="I41" s="584">
        <f t="shared" si="4"/>
        <v>0</v>
      </c>
      <c r="J41" s="584">
        <f t="shared" si="5"/>
        <v>0</v>
      </c>
      <c r="K41" s="213"/>
      <c r="M41"/>
      <c r="N41" s="658"/>
      <c r="O41" s="664"/>
      <c r="P41" s="569" t="str">
        <f t="shared" si="6"/>
        <v/>
      </c>
      <c r="Q41" s="586"/>
      <c r="R41" s="586">
        <f t="shared" si="2"/>
        <v>0</v>
      </c>
      <c r="S41" s="586">
        <f t="shared" si="3"/>
        <v>0</v>
      </c>
    </row>
    <row r="42" spans="2:19" s="56" customFormat="1" hidden="1" x14ac:dyDescent="0.3">
      <c r="B42" s="582"/>
      <c r="C42" s="569"/>
      <c r="D42" s="583"/>
      <c r="E42" s="579"/>
      <c r="F42" s="579"/>
      <c r="G42" s="579"/>
      <c r="H42" s="220" t="s">
        <v>229</v>
      </c>
      <c r="I42" s="584">
        <f t="shared" si="4"/>
        <v>0</v>
      </c>
      <c r="J42" s="584">
        <f t="shared" si="5"/>
        <v>0</v>
      </c>
      <c r="K42" s="213"/>
      <c r="M42"/>
      <c r="N42" s="658"/>
      <c r="O42" s="664"/>
      <c r="P42" s="569" t="str">
        <f t="shared" si="6"/>
        <v/>
      </c>
      <c r="Q42" s="586"/>
      <c r="R42" s="586">
        <f t="shared" si="2"/>
        <v>0</v>
      </c>
      <c r="S42" s="586">
        <f t="shared" si="3"/>
        <v>0</v>
      </c>
    </row>
    <row r="43" spans="2:19" s="56" customFormat="1" hidden="1" x14ac:dyDescent="0.3">
      <c r="B43" s="582"/>
      <c r="C43" s="569"/>
      <c r="D43" s="583"/>
      <c r="E43" s="579"/>
      <c r="F43" s="579"/>
      <c r="G43" s="579"/>
      <c r="H43" s="220" t="s">
        <v>229</v>
      </c>
      <c r="I43" s="584">
        <f t="shared" si="4"/>
        <v>0</v>
      </c>
      <c r="J43" s="584">
        <f t="shared" si="5"/>
        <v>0</v>
      </c>
      <c r="K43" s="213"/>
      <c r="M43"/>
      <c r="N43" s="658"/>
      <c r="O43" s="664"/>
      <c r="P43" s="569" t="str">
        <f t="shared" si="6"/>
        <v/>
      </c>
      <c r="Q43" s="586"/>
      <c r="R43" s="586">
        <f t="shared" si="2"/>
        <v>0</v>
      </c>
      <c r="S43" s="586">
        <f t="shared" si="3"/>
        <v>0</v>
      </c>
    </row>
    <row r="44" spans="2:19" s="56" customFormat="1" hidden="1" x14ac:dyDescent="0.3">
      <c r="B44" s="582"/>
      <c r="C44" s="569"/>
      <c r="D44" s="583"/>
      <c r="E44" s="579"/>
      <c r="F44" s="579"/>
      <c r="G44" s="579"/>
      <c r="H44" s="220" t="s">
        <v>229</v>
      </c>
      <c r="I44" s="584">
        <f t="shared" si="4"/>
        <v>0</v>
      </c>
      <c r="J44" s="584">
        <f t="shared" si="5"/>
        <v>0</v>
      </c>
      <c r="K44" s="213"/>
      <c r="M44"/>
      <c r="N44" s="658"/>
      <c r="O44" s="664"/>
      <c r="P44" s="569" t="str">
        <f t="shared" si="6"/>
        <v/>
      </c>
      <c r="Q44" s="586"/>
      <c r="R44" s="586">
        <f t="shared" si="2"/>
        <v>0</v>
      </c>
      <c r="S44" s="586">
        <f t="shared" si="3"/>
        <v>0</v>
      </c>
    </row>
    <row r="45" spans="2:19" s="56" customFormat="1" hidden="1" x14ac:dyDescent="0.3">
      <c r="B45" s="582"/>
      <c r="C45" s="569"/>
      <c r="D45" s="583"/>
      <c r="E45" s="579"/>
      <c r="F45" s="579"/>
      <c r="G45" s="579"/>
      <c r="H45" s="220" t="s">
        <v>229</v>
      </c>
      <c r="I45" s="584">
        <f t="shared" si="4"/>
        <v>0</v>
      </c>
      <c r="J45" s="584">
        <f t="shared" si="5"/>
        <v>0</v>
      </c>
      <c r="K45" s="213"/>
      <c r="M45"/>
      <c r="N45" s="658"/>
      <c r="O45" s="664"/>
      <c r="P45" s="569" t="str">
        <f t="shared" si="6"/>
        <v/>
      </c>
      <c r="Q45" s="586"/>
      <c r="R45" s="586">
        <f t="shared" si="2"/>
        <v>0</v>
      </c>
      <c r="S45" s="586">
        <f t="shared" si="3"/>
        <v>0</v>
      </c>
    </row>
    <row r="46" spans="2:19" s="56" customFormat="1" hidden="1" x14ac:dyDescent="0.3">
      <c r="B46" s="582"/>
      <c r="C46" s="569"/>
      <c r="D46" s="583"/>
      <c r="E46" s="579"/>
      <c r="F46" s="579"/>
      <c r="G46" s="579"/>
      <c r="H46" s="220" t="s">
        <v>229</v>
      </c>
      <c r="I46" s="584">
        <f t="shared" si="4"/>
        <v>0</v>
      </c>
      <c r="J46" s="584">
        <f t="shared" si="5"/>
        <v>0</v>
      </c>
      <c r="K46" s="213"/>
      <c r="M46"/>
      <c r="N46" s="658"/>
      <c r="O46" s="664"/>
      <c r="P46" s="569" t="str">
        <f t="shared" si="6"/>
        <v/>
      </c>
      <c r="Q46" s="586"/>
      <c r="R46" s="586">
        <f t="shared" si="2"/>
        <v>0</v>
      </c>
      <c r="S46" s="586">
        <f t="shared" si="3"/>
        <v>0</v>
      </c>
    </row>
    <row r="47" spans="2:19" s="56" customFormat="1" hidden="1" x14ac:dyDescent="0.3">
      <c r="B47" s="582"/>
      <c r="C47" s="569"/>
      <c r="D47" s="583"/>
      <c r="E47" s="579"/>
      <c r="F47" s="579"/>
      <c r="G47" s="579"/>
      <c r="H47" s="220" t="s">
        <v>229</v>
      </c>
      <c r="I47" s="584">
        <f t="shared" si="4"/>
        <v>0</v>
      </c>
      <c r="J47" s="584">
        <f t="shared" si="5"/>
        <v>0</v>
      </c>
      <c r="K47" s="213"/>
      <c r="M47"/>
      <c r="N47" s="658"/>
      <c r="O47" s="664"/>
      <c r="P47" s="569" t="str">
        <f t="shared" si="6"/>
        <v/>
      </c>
      <c r="Q47" s="586"/>
      <c r="R47" s="586">
        <f t="shared" si="2"/>
        <v>0</v>
      </c>
      <c r="S47" s="586">
        <f t="shared" si="3"/>
        <v>0</v>
      </c>
    </row>
    <row r="48" spans="2:19" s="56" customFormat="1" ht="14.4" hidden="1" customHeight="1" x14ac:dyDescent="0.3">
      <c r="B48" s="582"/>
      <c r="C48" s="569"/>
      <c r="D48" s="583"/>
      <c r="E48" s="579"/>
      <c r="F48" s="579"/>
      <c r="G48" s="579"/>
      <c r="H48" s="220" t="s">
        <v>229</v>
      </c>
      <c r="I48" s="584">
        <f t="shared" si="4"/>
        <v>0</v>
      </c>
      <c r="J48" s="584">
        <f t="shared" si="5"/>
        <v>0</v>
      </c>
      <c r="K48" s="213"/>
      <c r="M48"/>
      <c r="N48" s="658"/>
      <c r="O48" s="664"/>
      <c r="P48" s="569" t="str">
        <f t="shared" si="6"/>
        <v/>
      </c>
      <c r="Q48" s="586"/>
      <c r="R48" s="586">
        <f t="shared" si="2"/>
        <v>0</v>
      </c>
      <c r="S48" s="586">
        <f t="shared" si="3"/>
        <v>0</v>
      </c>
    </row>
    <row r="49" spans="1:19" s="56" customFormat="1" hidden="1" x14ac:dyDescent="0.3">
      <c r="B49" s="582"/>
      <c r="C49" s="569"/>
      <c r="D49" s="583"/>
      <c r="E49" s="579"/>
      <c r="F49" s="579"/>
      <c r="G49" s="579"/>
      <c r="H49" s="220" t="s">
        <v>229</v>
      </c>
      <c r="I49" s="584">
        <f t="shared" si="4"/>
        <v>0</v>
      </c>
      <c r="J49" s="584">
        <f t="shared" si="5"/>
        <v>0</v>
      </c>
      <c r="K49" s="213"/>
      <c r="M49"/>
      <c r="N49" s="658"/>
      <c r="O49" s="664"/>
      <c r="P49" s="569" t="str">
        <f t="shared" si="6"/>
        <v/>
      </c>
      <c r="Q49" s="586"/>
      <c r="R49" s="586">
        <f t="shared" si="2"/>
        <v>0</v>
      </c>
      <c r="S49" s="586">
        <f t="shared" si="3"/>
        <v>0</v>
      </c>
    </row>
    <row r="50" spans="1:19" s="56" customFormat="1" hidden="1" x14ac:dyDescent="0.3">
      <c r="B50" s="582"/>
      <c r="C50" s="569"/>
      <c r="D50" s="583"/>
      <c r="E50" s="579"/>
      <c r="F50" s="579"/>
      <c r="G50" s="579"/>
      <c r="H50" s="220" t="s">
        <v>229</v>
      </c>
      <c r="I50" s="584">
        <f t="shared" si="4"/>
        <v>0</v>
      </c>
      <c r="J50" s="584">
        <f t="shared" si="5"/>
        <v>0</v>
      </c>
      <c r="K50" s="213"/>
      <c r="M50"/>
      <c r="N50" s="658"/>
      <c r="O50" s="664"/>
      <c r="P50" s="569" t="str">
        <f t="shared" si="6"/>
        <v/>
      </c>
      <c r="Q50" s="586"/>
      <c r="R50" s="586">
        <f t="shared" si="2"/>
        <v>0</v>
      </c>
      <c r="S50" s="586">
        <f t="shared" si="3"/>
        <v>0</v>
      </c>
    </row>
    <row r="51" spans="1:19" s="56" customFormat="1" hidden="1" x14ac:dyDescent="0.3">
      <c r="B51" s="582"/>
      <c r="C51" s="569"/>
      <c r="D51" s="583"/>
      <c r="E51" s="579"/>
      <c r="F51" s="579"/>
      <c r="G51" s="579"/>
      <c r="H51" s="220" t="s">
        <v>229</v>
      </c>
      <c r="I51" s="584">
        <f t="shared" si="4"/>
        <v>0</v>
      </c>
      <c r="J51" s="584">
        <f t="shared" si="5"/>
        <v>0</v>
      </c>
      <c r="K51" s="213"/>
      <c r="M51"/>
      <c r="N51" s="658"/>
      <c r="O51" s="664"/>
      <c r="P51" s="569" t="str">
        <f t="shared" si="6"/>
        <v/>
      </c>
      <c r="Q51" s="586"/>
      <c r="R51" s="586">
        <f t="shared" si="2"/>
        <v>0</v>
      </c>
      <c r="S51" s="586">
        <f t="shared" si="3"/>
        <v>0</v>
      </c>
    </row>
    <row r="52" spans="1:19" s="56" customFormat="1" hidden="1" x14ac:dyDescent="0.3">
      <c r="B52" s="582"/>
      <c r="C52" s="569"/>
      <c r="D52" s="583"/>
      <c r="E52" s="579"/>
      <c r="F52" s="579"/>
      <c r="G52" s="579"/>
      <c r="H52" s="220" t="s">
        <v>229</v>
      </c>
      <c r="I52" s="584">
        <f t="shared" si="4"/>
        <v>0</v>
      </c>
      <c r="J52" s="584">
        <f t="shared" si="5"/>
        <v>0</v>
      </c>
      <c r="K52" s="213"/>
      <c r="M52"/>
      <c r="N52" s="658"/>
      <c r="O52" s="664"/>
      <c r="P52" s="569" t="str">
        <f t="shared" si="6"/>
        <v/>
      </c>
      <c r="Q52" s="586"/>
      <c r="R52" s="586">
        <f t="shared" si="2"/>
        <v>0</v>
      </c>
      <c r="S52" s="586">
        <f t="shared" si="3"/>
        <v>0</v>
      </c>
    </row>
    <row r="53" spans="1:19" s="56" customFormat="1" hidden="1" x14ac:dyDescent="0.3">
      <c r="B53" s="582"/>
      <c r="C53" s="569"/>
      <c r="D53" s="583"/>
      <c r="E53" s="579"/>
      <c r="F53" s="579"/>
      <c r="G53" s="579"/>
      <c r="H53" s="220" t="s">
        <v>229</v>
      </c>
      <c r="I53" s="584">
        <f t="shared" si="4"/>
        <v>0</v>
      </c>
      <c r="J53" s="584">
        <f t="shared" si="5"/>
        <v>0</v>
      </c>
      <c r="K53" s="213"/>
      <c r="M53"/>
      <c r="N53" s="658"/>
      <c r="O53" s="664"/>
      <c r="P53" s="569" t="str">
        <f t="shared" si="6"/>
        <v/>
      </c>
      <c r="Q53" s="586"/>
      <c r="R53" s="586">
        <f t="shared" si="2"/>
        <v>0</v>
      </c>
      <c r="S53" s="586">
        <f t="shared" si="3"/>
        <v>0</v>
      </c>
    </row>
    <row r="54" spans="1:19" s="56" customFormat="1" hidden="1" x14ac:dyDescent="0.3">
      <c r="B54" s="582"/>
      <c r="C54" s="569"/>
      <c r="D54" s="583"/>
      <c r="E54" s="579"/>
      <c r="F54" s="579"/>
      <c r="G54" s="579"/>
      <c r="H54" s="220" t="s">
        <v>229</v>
      </c>
      <c r="I54" s="584">
        <f t="shared" si="4"/>
        <v>0</v>
      </c>
      <c r="J54" s="584">
        <f t="shared" si="5"/>
        <v>0</v>
      </c>
      <c r="K54" s="213"/>
      <c r="M54"/>
      <c r="N54" s="658"/>
      <c r="O54" s="664"/>
      <c r="P54" s="569" t="str">
        <f t="shared" si="6"/>
        <v/>
      </c>
      <c r="Q54" s="586"/>
      <c r="R54" s="586">
        <f t="shared" si="2"/>
        <v>0</v>
      </c>
      <c r="S54" s="586">
        <f t="shared" si="3"/>
        <v>0</v>
      </c>
    </row>
    <row r="55" spans="1:19" s="56" customFormat="1" hidden="1" x14ac:dyDescent="0.3">
      <c r="B55" s="582"/>
      <c r="C55" s="569"/>
      <c r="D55" s="583"/>
      <c r="E55" s="579"/>
      <c r="F55" s="579"/>
      <c r="G55" s="579"/>
      <c r="H55" s="220" t="s">
        <v>229</v>
      </c>
      <c r="I55" s="584">
        <f t="shared" si="4"/>
        <v>0</v>
      </c>
      <c r="J55" s="584">
        <f t="shared" si="5"/>
        <v>0</v>
      </c>
      <c r="K55" s="213"/>
      <c r="M55"/>
      <c r="N55" s="658"/>
      <c r="O55" s="664"/>
      <c r="P55" s="569" t="str">
        <f t="shared" si="6"/>
        <v/>
      </c>
      <c r="Q55" s="586"/>
      <c r="R55" s="586">
        <f t="shared" si="2"/>
        <v>0</v>
      </c>
      <c r="S55" s="586">
        <f t="shared" si="3"/>
        <v>0</v>
      </c>
    </row>
    <row r="56" spans="1:19" s="56" customFormat="1" hidden="1" x14ac:dyDescent="0.3">
      <c r="B56" s="582"/>
      <c r="C56" s="569"/>
      <c r="D56" s="583"/>
      <c r="E56" s="579"/>
      <c r="F56" s="579"/>
      <c r="G56" s="579"/>
      <c r="H56" s="220" t="s">
        <v>229</v>
      </c>
      <c r="I56" s="584">
        <f t="shared" si="4"/>
        <v>0</v>
      </c>
      <c r="J56" s="584">
        <f t="shared" si="5"/>
        <v>0</v>
      </c>
      <c r="K56" s="213"/>
      <c r="M56"/>
      <c r="N56" s="658"/>
      <c r="O56" s="664"/>
      <c r="P56" s="569" t="str">
        <f t="shared" si="6"/>
        <v/>
      </c>
      <c r="Q56" s="586"/>
      <c r="R56" s="586">
        <f t="shared" si="2"/>
        <v>0</v>
      </c>
      <c r="S56" s="586">
        <f t="shared" si="3"/>
        <v>0</v>
      </c>
    </row>
    <row r="57" spans="1:19" x14ac:dyDescent="0.3">
      <c r="A57" s="56" t="s">
        <v>118</v>
      </c>
      <c r="B57" s="56"/>
      <c r="C57" s="56"/>
      <c r="D57" s="573"/>
      <c r="E57" s="574"/>
      <c r="F57" s="585"/>
      <c r="G57" s="585"/>
      <c r="H57" s="445" t="s">
        <v>230</v>
      </c>
      <c r="I57" s="474">
        <f>SUM(I7:I56)</f>
        <v>0</v>
      </c>
      <c r="J57" s="474">
        <f>SUM(J7:J56)</f>
        <v>0</v>
      </c>
      <c r="L57" s="30"/>
      <c r="M57"/>
      <c r="N57" s="657"/>
      <c r="O57" s="666"/>
      <c r="P57" s="572"/>
      <c r="Q57" s="581"/>
      <c r="R57" s="572"/>
      <c r="S57" s="572"/>
    </row>
    <row r="58" spans="1:19" s="56" customFormat="1" x14ac:dyDescent="0.3">
      <c r="B58" s="572"/>
      <c r="C58" s="572"/>
      <c r="D58" s="573"/>
      <c r="E58" s="573"/>
      <c r="F58" s="573"/>
      <c r="G58" s="573"/>
      <c r="H58" s="445" t="s">
        <v>231</v>
      </c>
      <c r="I58" s="474">
        <f>I57*0.3</f>
        <v>0</v>
      </c>
      <c r="J58" s="474">
        <f>J57*0.3</f>
        <v>0</v>
      </c>
      <c r="K58" s="213"/>
      <c r="M58"/>
      <c r="N58" s="658"/>
      <c r="O58" s="664"/>
      <c r="Q58" s="477"/>
    </row>
    <row r="59" spans="1:19" x14ac:dyDescent="0.3">
      <c r="B59" s="219"/>
      <c r="O59" s="665"/>
      <c r="P59" s="657"/>
    </row>
    <row r="60" spans="1:19" s="336" customFormat="1" ht="27.75" customHeight="1" x14ac:dyDescent="0.3">
      <c r="B60" s="333" t="s">
        <v>232</v>
      </c>
      <c r="C60" s="333"/>
      <c r="D60" s="334"/>
      <c r="E60" s="508"/>
      <c r="F60" s="508"/>
      <c r="G60" s="473"/>
      <c r="H60" s="337"/>
      <c r="I60" s="337"/>
      <c r="J60" s="337"/>
      <c r="K60" s="337"/>
      <c r="L60" s="338"/>
      <c r="N60" s="675"/>
      <c r="O60" s="676"/>
    </row>
    <row r="61" spans="1:19" s="339" customFormat="1" ht="15" customHeight="1" x14ac:dyDescent="0.3">
      <c r="B61" s="340"/>
      <c r="C61" s="341"/>
      <c r="D61" s="341"/>
      <c r="E61" s="342"/>
      <c r="F61" s="342"/>
      <c r="G61" s="475"/>
      <c r="H61" s="343"/>
      <c r="I61" s="343"/>
      <c r="J61" s="343"/>
      <c r="K61" s="343"/>
      <c r="L61" s="344"/>
      <c r="N61" s="675"/>
      <c r="O61" s="677"/>
    </row>
    <row r="62" spans="1:19" s="337" customFormat="1" ht="43.2" x14ac:dyDescent="0.3">
      <c r="B62" s="482" t="s">
        <v>233</v>
      </c>
      <c r="C62" s="345" t="s">
        <v>104</v>
      </c>
      <c r="D62" s="346" t="s">
        <v>108</v>
      </c>
      <c r="E62" s="345" t="s">
        <v>109</v>
      </c>
      <c r="F62" s="345" t="s">
        <v>241</v>
      </c>
      <c r="G62" s="451" t="s">
        <v>313</v>
      </c>
      <c r="H62" s="347"/>
      <c r="I62" s="347"/>
      <c r="J62" s="347"/>
      <c r="K62" s="347"/>
      <c r="L62" s="347"/>
      <c r="N62" s="675"/>
      <c r="O62" s="678"/>
    </row>
    <row r="63" spans="1:19" s="56" customFormat="1" x14ac:dyDescent="0.3">
      <c r="B63" s="568" t="s">
        <v>234</v>
      </c>
      <c r="C63" s="569"/>
      <c r="D63" s="577"/>
      <c r="E63" s="570"/>
      <c r="F63" s="571"/>
      <c r="G63" s="580">
        <v>0</v>
      </c>
      <c r="H63" s="347"/>
      <c r="I63" s="347"/>
      <c r="J63" s="347"/>
      <c r="K63" s="347"/>
      <c r="L63" s="213"/>
      <c r="N63" s="675"/>
      <c r="O63" s="664"/>
    </row>
    <row r="64" spans="1:19" s="56" customFormat="1" x14ac:dyDescent="0.3">
      <c r="B64" s="568" t="s">
        <v>235</v>
      </c>
      <c r="C64" s="569"/>
      <c r="D64" s="577"/>
      <c r="E64" s="570"/>
      <c r="F64" s="571"/>
      <c r="G64" s="580">
        <v>0</v>
      </c>
      <c r="H64" s="213"/>
      <c r="I64" s="213"/>
      <c r="J64" s="213"/>
      <c r="K64" s="213"/>
      <c r="L64" s="213"/>
      <c r="N64" s="675"/>
      <c r="O64" s="664"/>
    </row>
    <row r="65" spans="1:15" s="56" customFormat="1" x14ac:dyDescent="0.3">
      <c r="B65" s="568" t="s">
        <v>236</v>
      </c>
      <c r="C65" s="569"/>
      <c r="D65" s="577"/>
      <c r="E65" s="570"/>
      <c r="F65" s="571"/>
      <c r="G65" s="580">
        <v>0</v>
      </c>
      <c r="H65" s="213"/>
      <c r="I65" s="213"/>
      <c r="J65" s="213"/>
      <c r="K65" s="213"/>
      <c r="L65" s="213"/>
      <c r="N65" s="675"/>
      <c r="O65" s="664"/>
    </row>
    <row r="66" spans="1:15" s="56" customFormat="1" x14ac:dyDescent="0.3">
      <c r="B66" s="568"/>
      <c r="C66" s="569"/>
      <c r="D66" s="577"/>
      <c r="E66" s="570"/>
      <c r="F66" s="571"/>
      <c r="G66" s="580">
        <v>0</v>
      </c>
      <c r="H66" s="213"/>
      <c r="I66" s="213"/>
      <c r="J66" s="213"/>
      <c r="K66" s="213"/>
      <c r="L66" s="213"/>
      <c r="N66" s="675"/>
      <c r="O66" s="664"/>
    </row>
    <row r="67" spans="1:15" s="56" customFormat="1" x14ac:dyDescent="0.3">
      <c r="B67" s="568"/>
      <c r="C67" s="569"/>
      <c r="D67" s="577"/>
      <c r="E67" s="570"/>
      <c r="F67" s="571"/>
      <c r="G67" s="580">
        <v>0</v>
      </c>
      <c r="H67" s="213"/>
      <c r="I67" s="213"/>
      <c r="J67" s="213"/>
      <c r="K67" s="213"/>
      <c r="L67" s="213"/>
      <c r="N67" s="675"/>
      <c r="O67" s="664"/>
    </row>
    <row r="68" spans="1:15" s="56" customFormat="1" x14ac:dyDescent="0.3">
      <c r="B68" s="568"/>
      <c r="C68" s="569"/>
      <c r="D68" s="577"/>
      <c r="E68" s="570"/>
      <c r="F68" s="571"/>
      <c r="G68" s="580">
        <v>0</v>
      </c>
      <c r="H68" s="213"/>
      <c r="I68" s="213"/>
      <c r="J68" s="213"/>
      <c r="K68" s="213"/>
      <c r="L68" s="213"/>
      <c r="N68" s="675"/>
      <c r="O68" s="664"/>
    </row>
    <row r="69" spans="1:15" s="56" customFormat="1" x14ac:dyDescent="0.3">
      <c r="B69" s="568"/>
      <c r="C69" s="569"/>
      <c r="D69" s="577"/>
      <c r="E69" s="570"/>
      <c r="F69" s="571"/>
      <c r="G69" s="580">
        <v>0</v>
      </c>
      <c r="H69" s="213"/>
      <c r="I69" s="213"/>
      <c r="J69" s="213"/>
      <c r="K69" s="213"/>
      <c r="L69" s="213"/>
      <c r="N69" s="675"/>
      <c r="O69" s="664"/>
    </row>
    <row r="70" spans="1:15" s="56" customFormat="1" x14ac:dyDescent="0.3">
      <c r="B70" s="568"/>
      <c r="C70" s="569"/>
      <c r="D70" s="577"/>
      <c r="E70" s="570"/>
      <c r="F70" s="571"/>
      <c r="G70" s="580">
        <v>0</v>
      </c>
      <c r="H70" s="213"/>
      <c r="I70" s="213"/>
      <c r="J70" s="213"/>
      <c r="K70" s="213"/>
      <c r="L70" s="213"/>
      <c r="N70" s="675"/>
      <c r="O70" s="664"/>
    </row>
    <row r="71" spans="1:15" s="56" customFormat="1" x14ac:dyDescent="0.3">
      <c r="B71" s="568"/>
      <c r="C71" s="569"/>
      <c r="D71" s="577"/>
      <c r="E71" s="570"/>
      <c r="F71" s="571"/>
      <c r="G71" s="580">
        <v>0</v>
      </c>
      <c r="H71" s="213"/>
      <c r="I71" s="213"/>
      <c r="J71" s="213"/>
      <c r="K71" s="213"/>
      <c r="L71" s="213"/>
      <c r="N71" s="675"/>
      <c r="O71" s="664"/>
    </row>
    <row r="72" spans="1:15" s="56" customFormat="1" x14ac:dyDescent="0.3">
      <c r="B72" s="568"/>
      <c r="C72" s="569"/>
      <c r="D72" s="577"/>
      <c r="E72" s="570"/>
      <c r="F72" s="571"/>
      <c r="G72" s="580">
        <v>0</v>
      </c>
      <c r="H72" s="213"/>
      <c r="I72" s="213"/>
      <c r="J72" s="213"/>
      <c r="K72" s="213"/>
      <c r="L72" s="213"/>
      <c r="N72" s="675"/>
      <c r="O72" s="664"/>
    </row>
    <row r="73" spans="1:15" s="56" customFormat="1" x14ac:dyDescent="0.3">
      <c r="B73" s="568"/>
      <c r="C73" s="569"/>
      <c r="D73" s="577"/>
      <c r="E73" s="570"/>
      <c r="F73" s="571"/>
      <c r="G73" s="580">
        <v>0</v>
      </c>
      <c r="H73" s="213"/>
      <c r="I73" s="213"/>
      <c r="J73" s="213"/>
      <c r="K73" s="213"/>
      <c r="L73" s="213"/>
      <c r="N73" s="675"/>
      <c r="O73" s="664"/>
    </row>
    <row r="74" spans="1:15" s="56" customFormat="1" x14ac:dyDescent="0.3">
      <c r="B74" s="568"/>
      <c r="C74" s="569"/>
      <c r="D74" s="577"/>
      <c r="E74" s="570"/>
      <c r="F74" s="571"/>
      <c r="G74" s="580">
        <v>0</v>
      </c>
      <c r="H74" s="213"/>
      <c r="I74" s="213"/>
      <c r="J74" s="213"/>
      <c r="K74" s="213"/>
      <c r="L74" s="213"/>
      <c r="N74" s="675"/>
      <c r="O74" s="664"/>
    </row>
    <row r="75" spans="1:15" s="56" customFormat="1" x14ac:dyDescent="0.3">
      <c r="B75" s="568"/>
      <c r="C75" s="569"/>
      <c r="D75" s="577"/>
      <c r="E75" s="570"/>
      <c r="F75" s="571"/>
      <c r="G75" s="580">
        <v>0</v>
      </c>
      <c r="H75" s="213"/>
      <c r="I75" s="213"/>
      <c r="J75" s="213"/>
      <c r="K75" s="213"/>
      <c r="L75" s="213"/>
      <c r="N75" s="675"/>
      <c r="O75" s="664"/>
    </row>
    <row r="76" spans="1:15" s="56" customFormat="1" x14ac:dyDescent="0.3">
      <c r="B76" s="568"/>
      <c r="C76" s="569"/>
      <c r="D76" s="577"/>
      <c r="E76" s="570"/>
      <c r="F76" s="571"/>
      <c r="G76" s="580">
        <v>0</v>
      </c>
      <c r="H76" s="213"/>
      <c r="I76" s="213"/>
      <c r="J76" s="213"/>
      <c r="K76" s="213"/>
      <c r="L76" s="213"/>
      <c r="N76" s="675"/>
      <c r="O76" s="664"/>
    </row>
    <row r="77" spans="1:15" s="56" customFormat="1" x14ac:dyDescent="0.3">
      <c r="B77" s="568"/>
      <c r="C77" s="569"/>
      <c r="D77" s="577"/>
      <c r="E77" s="570"/>
      <c r="F77" s="571"/>
      <c r="G77" s="580">
        <v>0</v>
      </c>
      <c r="H77" s="213"/>
      <c r="I77" s="213"/>
      <c r="J77" s="213"/>
      <c r="K77" s="213"/>
      <c r="L77" s="213"/>
      <c r="N77" s="675"/>
      <c r="O77" s="664"/>
    </row>
    <row r="78" spans="1:15" s="56" customFormat="1" x14ac:dyDescent="0.3">
      <c r="B78" s="568"/>
      <c r="C78" s="569"/>
      <c r="D78" s="577"/>
      <c r="E78" s="570"/>
      <c r="F78" s="571"/>
      <c r="G78" s="580">
        <v>0</v>
      </c>
      <c r="H78" s="213"/>
      <c r="I78" s="213"/>
      <c r="J78" s="213"/>
      <c r="K78" s="213"/>
      <c r="L78" s="213"/>
      <c r="N78" s="675"/>
      <c r="O78" s="664"/>
    </row>
    <row r="79" spans="1:15" s="56" customFormat="1" x14ac:dyDescent="0.3">
      <c r="B79" s="568"/>
      <c r="C79" s="569"/>
      <c r="D79" s="577"/>
      <c r="E79" s="570"/>
      <c r="F79" s="571"/>
      <c r="G79" s="580">
        <v>0</v>
      </c>
      <c r="H79" s="213"/>
      <c r="I79" s="213"/>
      <c r="J79" s="213"/>
      <c r="K79" s="213"/>
      <c r="L79" s="213"/>
      <c r="N79" s="675"/>
      <c r="O79" s="664"/>
    </row>
    <row r="80" spans="1:15" s="56" customFormat="1" x14ac:dyDescent="0.3">
      <c r="A80" s="214"/>
      <c r="B80" s="568"/>
      <c r="C80" s="569"/>
      <c r="D80" s="577"/>
      <c r="E80" s="570"/>
      <c r="F80" s="571"/>
      <c r="G80" s="580">
        <v>0</v>
      </c>
      <c r="H80" s="213"/>
      <c r="I80" s="213"/>
      <c r="J80" s="213"/>
      <c r="K80" s="213"/>
      <c r="M80" s="675"/>
      <c r="N80" s="556"/>
      <c r="O80" s="664"/>
    </row>
    <row r="81" spans="2:15" s="56" customFormat="1" hidden="1" x14ac:dyDescent="0.3">
      <c r="B81" s="568"/>
      <c r="C81" s="569"/>
      <c r="D81" s="577"/>
      <c r="E81" s="570"/>
      <c r="F81" s="570"/>
      <c r="G81" s="571"/>
      <c r="H81" s="213"/>
      <c r="I81" s="213"/>
      <c r="J81" s="213"/>
      <c r="K81" s="213"/>
      <c r="L81" s="213"/>
      <c r="N81" s="675"/>
      <c r="O81" s="664"/>
    </row>
    <row r="82" spans="2:15" s="56" customFormat="1" hidden="1" x14ac:dyDescent="0.3">
      <c r="B82" s="568"/>
      <c r="C82" s="569"/>
      <c r="D82" s="577"/>
      <c r="E82" s="570"/>
      <c r="F82" s="570"/>
      <c r="G82" s="571"/>
      <c r="H82" s="213"/>
      <c r="I82" s="213"/>
      <c r="J82" s="213"/>
      <c r="K82" s="213"/>
      <c r="L82" s="213"/>
      <c r="N82" s="675"/>
      <c r="O82" s="664"/>
    </row>
    <row r="83" spans="2:15" s="56" customFormat="1" hidden="1" x14ac:dyDescent="0.3">
      <c r="B83" s="568"/>
      <c r="C83" s="569"/>
      <c r="D83" s="577"/>
      <c r="E83" s="570"/>
      <c r="F83" s="570"/>
      <c r="G83" s="571"/>
      <c r="H83" s="213"/>
      <c r="I83" s="213"/>
      <c r="J83" s="213"/>
      <c r="K83" s="213"/>
      <c r="L83" s="213"/>
      <c r="N83" s="675"/>
      <c r="O83" s="664"/>
    </row>
    <row r="84" spans="2:15" s="56" customFormat="1" hidden="1" x14ac:dyDescent="0.3">
      <c r="B84" s="568"/>
      <c r="C84" s="569"/>
      <c r="D84" s="577"/>
      <c r="E84" s="570"/>
      <c r="F84" s="570"/>
      <c r="G84" s="571"/>
      <c r="H84" s="213"/>
      <c r="I84" s="213"/>
      <c r="J84" s="213"/>
      <c r="K84" s="213"/>
      <c r="L84" s="213"/>
      <c r="N84" s="675"/>
      <c r="O84" s="664"/>
    </row>
    <row r="85" spans="2:15" s="56" customFormat="1" hidden="1" x14ac:dyDescent="0.3">
      <c r="B85" s="568"/>
      <c r="C85" s="569"/>
      <c r="D85" s="577"/>
      <c r="E85" s="570"/>
      <c r="F85" s="570"/>
      <c r="G85" s="571"/>
      <c r="H85" s="213"/>
      <c r="I85" s="213"/>
      <c r="J85" s="213"/>
      <c r="K85" s="213"/>
      <c r="L85" s="213"/>
      <c r="N85" s="675"/>
      <c r="O85" s="664"/>
    </row>
    <row r="86" spans="2:15" s="56" customFormat="1" hidden="1" x14ac:dyDescent="0.3">
      <c r="B86" s="568"/>
      <c r="C86" s="569"/>
      <c r="D86" s="577"/>
      <c r="E86" s="570"/>
      <c r="F86" s="570"/>
      <c r="G86" s="571"/>
      <c r="H86" s="213"/>
      <c r="I86" s="213"/>
      <c r="J86" s="213"/>
      <c r="K86" s="213"/>
      <c r="L86" s="213"/>
      <c r="N86" s="675"/>
      <c r="O86" s="664"/>
    </row>
    <row r="87" spans="2:15" s="56" customFormat="1" hidden="1" x14ac:dyDescent="0.3">
      <c r="B87" s="568"/>
      <c r="C87" s="569"/>
      <c r="D87" s="577"/>
      <c r="E87" s="570"/>
      <c r="F87" s="570"/>
      <c r="G87" s="571"/>
      <c r="H87" s="213"/>
      <c r="I87" s="213"/>
      <c r="J87" s="213"/>
      <c r="K87" s="213"/>
      <c r="L87" s="213"/>
      <c r="N87" s="675"/>
      <c r="O87" s="664"/>
    </row>
    <row r="88" spans="2:15" s="56" customFormat="1" hidden="1" x14ac:dyDescent="0.3">
      <c r="B88" s="568"/>
      <c r="C88" s="569"/>
      <c r="D88" s="577"/>
      <c r="E88" s="570"/>
      <c r="F88" s="570"/>
      <c r="G88" s="571"/>
      <c r="H88" s="213"/>
      <c r="I88" s="213"/>
      <c r="J88" s="213"/>
      <c r="K88" s="213"/>
      <c r="L88" s="213"/>
      <c r="N88" s="675"/>
      <c r="O88" s="664"/>
    </row>
    <row r="89" spans="2:15" s="56" customFormat="1" hidden="1" x14ac:dyDescent="0.3">
      <c r="B89" s="568"/>
      <c r="C89" s="569"/>
      <c r="D89" s="577"/>
      <c r="E89" s="570"/>
      <c r="F89" s="570"/>
      <c r="G89" s="571"/>
      <c r="H89" s="213"/>
      <c r="I89" s="213"/>
      <c r="J89" s="213"/>
      <c r="K89" s="213"/>
      <c r="L89" s="213"/>
      <c r="N89" s="675"/>
      <c r="O89" s="664"/>
    </row>
    <row r="90" spans="2:15" s="56" customFormat="1" hidden="1" x14ac:dyDescent="0.3">
      <c r="B90" s="568"/>
      <c r="C90" s="569"/>
      <c r="D90" s="577"/>
      <c r="E90" s="570"/>
      <c r="F90" s="570"/>
      <c r="G90" s="571"/>
      <c r="H90" s="213"/>
      <c r="I90" s="213"/>
      <c r="J90" s="213"/>
      <c r="K90" s="213"/>
      <c r="L90" s="213"/>
      <c r="N90" s="675"/>
      <c r="O90" s="664"/>
    </row>
    <row r="91" spans="2:15" s="56" customFormat="1" hidden="1" x14ac:dyDescent="0.3">
      <c r="B91" s="568"/>
      <c r="C91" s="569"/>
      <c r="D91" s="577"/>
      <c r="E91" s="570"/>
      <c r="F91" s="570"/>
      <c r="G91" s="571"/>
      <c r="H91" s="213"/>
      <c r="I91" s="213"/>
      <c r="J91" s="213"/>
      <c r="K91" s="213"/>
      <c r="L91" s="213"/>
      <c r="N91" s="675"/>
      <c r="O91" s="664"/>
    </row>
    <row r="92" spans="2:15" s="56" customFormat="1" hidden="1" x14ac:dyDescent="0.3">
      <c r="B92" s="568"/>
      <c r="C92" s="569"/>
      <c r="D92" s="577"/>
      <c r="E92" s="570"/>
      <c r="F92" s="570"/>
      <c r="G92" s="571"/>
      <c r="H92" s="213"/>
      <c r="I92" s="213"/>
      <c r="J92" s="213"/>
      <c r="K92" s="213"/>
      <c r="L92" s="213"/>
      <c r="N92" s="675"/>
      <c r="O92" s="664"/>
    </row>
    <row r="93" spans="2:15" s="56" customFormat="1" hidden="1" x14ac:dyDescent="0.3">
      <c r="B93" s="568"/>
      <c r="C93" s="569"/>
      <c r="D93" s="577"/>
      <c r="E93" s="570"/>
      <c r="F93" s="570"/>
      <c r="G93" s="571"/>
      <c r="H93" s="213"/>
      <c r="I93" s="213"/>
      <c r="J93" s="213"/>
      <c r="K93" s="213"/>
      <c r="L93" s="213"/>
      <c r="N93" s="675"/>
      <c r="O93" s="664"/>
    </row>
    <row r="94" spans="2:15" s="56" customFormat="1" hidden="1" x14ac:dyDescent="0.3">
      <c r="B94" s="568"/>
      <c r="C94" s="569"/>
      <c r="D94" s="577"/>
      <c r="E94" s="570"/>
      <c r="F94" s="570"/>
      <c r="G94" s="571"/>
      <c r="H94" s="213"/>
      <c r="I94" s="213"/>
      <c r="J94" s="213"/>
      <c r="K94" s="213"/>
      <c r="L94" s="213"/>
      <c r="N94" s="675"/>
      <c r="O94" s="664"/>
    </row>
    <row r="95" spans="2:15" s="56" customFormat="1" hidden="1" x14ac:dyDescent="0.3">
      <c r="B95" s="568"/>
      <c r="C95" s="569"/>
      <c r="D95" s="577"/>
      <c r="E95" s="570"/>
      <c r="F95" s="570"/>
      <c r="G95" s="571"/>
      <c r="H95" s="213"/>
      <c r="I95" s="213"/>
      <c r="J95" s="213"/>
      <c r="K95" s="213"/>
      <c r="L95" s="213"/>
      <c r="N95" s="675"/>
      <c r="O95" s="664"/>
    </row>
    <row r="96" spans="2:15" s="56" customFormat="1" hidden="1" x14ac:dyDescent="0.3">
      <c r="B96" s="568"/>
      <c r="C96" s="569"/>
      <c r="D96" s="577"/>
      <c r="E96" s="570"/>
      <c r="F96" s="570"/>
      <c r="G96" s="571"/>
      <c r="H96" s="213"/>
      <c r="I96" s="213"/>
      <c r="J96" s="213"/>
      <c r="K96" s="213"/>
      <c r="L96" s="213"/>
      <c r="N96" s="675"/>
      <c r="O96" s="664"/>
    </row>
    <row r="97" spans="2:15" s="56" customFormat="1" hidden="1" x14ac:dyDescent="0.3">
      <c r="B97" s="568"/>
      <c r="C97" s="569"/>
      <c r="D97" s="577"/>
      <c r="E97" s="570"/>
      <c r="F97" s="570"/>
      <c r="G97" s="571"/>
      <c r="H97" s="213"/>
      <c r="I97" s="213"/>
      <c r="J97" s="213"/>
      <c r="K97" s="213"/>
      <c r="L97" s="213"/>
      <c r="N97" s="675"/>
      <c r="O97" s="664"/>
    </row>
    <row r="98" spans="2:15" s="56" customFormat="1" hidden="1" x14ac:dyDescent="0.3">
      <c r="B98" s="568"/>
      <c r="C98" s="569"/>
      <c r="D98" s="577"/>
      <c r="E98" s="570"/>
      <c r="F98" s="570"/>
      <c r="G98" s="571"/>
      <c r="H98" s="213"/>
      <c r="I98" s="213"/>
      <c r="J98" s="213"/>
      <c r="K98" s="213"/>
      <c r="L98" s="213"/>
      <c r="N98" s="675"/>
      <c r="O98" s="664"/>
    </row>
    <row r="99" spans="2:15" s="56" customFormat="1" hidden="1" x14ac:dyDescent="0.3">
      <c r="B99" s="568"/>
      <c r="C99" s="569"/>
      <c r="D99" s="577"/>
      <c r="E99" s="570"/>
      <c r="F99" s="570"/>
      <c r="G99" s="571"/>
      <c r="H99" s="213"/>
      <c r="I99" s="213"/>
      <c r="J99" s="213"/>
      <c r="K99" s="213"/>
      <c r="L99" s="213"/>
      <c r="N99" s="675"/>
      <c r="O99" s="664"/>
    </row>
    <row r="100" spans="2:15" s="56" customFormat="1" hidden="1" x14ac:dyDescent="0.3">
      <c r="B100" s="568"/>
      <c r="C100" s="569"/>
      <c r="D100" s="577"/>
      <c r="E100" s="570"/>
      <c r="F100" s="570"/>
      <c r="G100" s="571"/>
      <c r="H100" s="213"/>
      <c r="I100" s="213"/>
      <c r="J100" s="213"/>
      <c r="K100" s="213"/>
      <c r="L100" s="213"/>
      <c r="N100" s="675"/>
      <c r="O100" s="664"/>
    </row>
    <row r="101" spans="2:15" s="56" customFormat="1" hidden="1" x14ac:dyDescent="0.3">
      <c r="B101" s="568"/>
      <c r="C101" s="569"/>
      <c r="D101" s="577"/>
      <c r="E101" s="570"/>
      <c r="F101" s="570"/>
      <c r="G101" s="571"/>
      <c r="H101" s="213"/>
      <c r="I101" s="213"/>
      <c r="J101" s="213"/>
      <c r="K101" s="213"/>
      <c r="L101" s="213"/>
      <c r="N101" s="675"/>
      <c r="O101" s="664"/>
    </row>
    <row r="102" spans="2:15" s="56" customFormat="1" hidden="1" x14ac:dyDescent="0.3">
      <c r="B102" s="568"/>
      <c r="C102" s="569"/>
      <c r="D102" s="577"/>
      <c r="E102" s="570"/>
      <c r="F102" s="570"/>
      <c r="G102" s="571"/>
      <c r="H102" s="213"/>
      <c r="I102" s="213"/>
      <c r="J102" s="213"/>
      <c r="K102" s="213"/>
      <c r="L102" s="213"/>
      <c r="N102" s="675"/>
      <c r="O102" s="664"/>
    </row>
    <row r="103" spans="2:15" s="56" customFormat="1" hidden="1" x14ac:dyDescent="0.3">
      <c r="B103" s="568"/>
      <c r="C103" s="569"/>
      <c r="D103" s="577"/>
      <c r="E103" s="570"/>
      <c r="F103" s="570"/>
      <c r="G103" s="571"/>
      <c r="H103" s="213"/>
      <c r="I103" s="213"/>
      <c r="J103" s="213"/>
      <c r="K103" s="213"/>
      <c r="L103" s="213"/>
      <c r="N103" s="675"/>
      <c r="O103" s="664"/>
    </row>
    <row r="104" spans="2:15" s="56" customFormat="1" hidden="1" x14ac:dyDescent="0.3">
      <c r="B104" s="568"/>
      <c r="C104" s="569"/>
      <c r="D104" s="577"/>
      <c r="E104" s="570"/>
      <c r="F104" s="570"/>
      <c r="G104" s="571"/>
      <c r="H104" s="213"/>
      <c r="I104" s="213"/>
      <c r="J104" s="213"/>
      <c r="K104" s="213"/>
      <c r="L104" s="213"/>
      <c r="N104" s="675"/>
      <c r="O104" s="664"/>
    </row>
    <row r="105" spans="2:15" s="56" customFormat="1" hidden="1" x14ac:dyDescent="0.3">
      <c r="B105" s="568"/>
      <c r="C105" s="569"/>
      <c r="D105" s="577"/>
      <c r="E105" s="570"/>
      <c r="F105" s="570"/>
      <c r="G105" s="571"/>
      <c r="H105" s="213"/>
      <c r="I105" s="213"/>
      <c r="J105" s="213"/>
      <c r="K105" s="213"/>
      <c r="L105" s="213"/>
      <c r="N105" s="675"/>
      <c r="O105" s="664"/>
    </row>
    <row r="106" spans="2:15" s="56" customFormat="1" hidden="1" x14ac:dyDescent="0.3">
      <c r="B106" s="568"/>
      <c r="C106" s="569"/>
      <c r="D106" s="577"/>
      <c r="E106" s="570"/>
      <c r="F106" s="570"/>
      <c r="G106" s="571"/>
      <c r="H106" s="213"/>
      <c r="I106" s="213"/>
      <c r="J106" s="213"/>
      <c r="K106" s="213"/>
      <c r="L106" s="213"/>
      <c r="N106" s="675"/>
      <c r="O106" s="664"/>
    </row>
    <row r="107" spans="2:15" s="56" customFormat="1" hidden="1" x14ac:dyDescent="0.3">
      <c r="B107" s="568"/>
      <c r="C107" s="569"/>
      <c r="D107" s="577"/>
      <c r="E107" s="570"/>
      <c r="F107" s="570"/>
      <c r="G107" s="571"/>
      <c r="H107" s="213"/>
      <c r="I107" s="213"/>
      <c r="J107" s="213"/>
      <c r="K107" s="213"/>
      <c r="L107" s="213"/>
      <c r="N107" s="675"/>
      <c r="O107" s="664"/>
    </row>
    <row r="108" spans="2:15" s="56" customFormat="1" hidden="1" x14ac:dyDescent="0.3">
      <c r="B108" s="568"/>
      <c r="C108" s="569"/>
      <c r="D108" s="577"/>
      <c r="E108" s="570"/>
      <c r="F108" s="570"/>
      <c r="G108" s="571"/>
      <c r="H108" s="213"/>
      <c r="I108" s="213"/>
      <c r="J108" s="213"/>
      <c r="K108" s="213"/>
      <c r="L108" s="213"/>
      <c r="N108" s="675"/>
      <c r="O108" s="664"/>
    </row>
    <row r="109" spans="2:15" s="56" customFormat="1" hidden="1" x14ac:dyDescent="0.3">
      <c r="B109" s="568"/>
      <c r="C109" s="569"/>
      <c r="D109" s="577"/>
      <c r="E109" s="570"/>
      <c r="F109" s="570"/>
      <c r="G109" s="571"/>
      <c r="H109" s="213"/>
      <c r="I109" s="213"/>
      <c r="J109" s="213"/>
      <c r="K109" s="213"/>
      <c r="L109" s="213"/>
      <c r="N109" s="675"/>
      <c r="O109" s="664"/>
    </row>
    <row r="110" spans="2:15" s="56" customFormat="1" hidden="1" x14ac:dyDescent="0.3">
      <c r="B110" s="568"/>
      <c r="C110" s="569"/>
      <c r="D110" s="577"/>
      <c r="E110" s="570"/>
      <c r="F110" s="570"/>
      <c r="G110" s="571"/>
      <c r="H110" s="213"/>
      <c r="I110" s="213"/>
      <c r="J110" s="213"/>
      <c r="K110" s="213"/>
      <c r="L110" s="213"/>
      <c r="N110" s="675"/>
      <c r="O110" s="664"/>
    </row>
    <row r="111" spans="2:15" s="56" customFormat="1" hidden="1" x14ac:dyDescent="0.3">
      <c r="B111" s="568"/>
      <c r="C111" s="569"/>
      <c r="D111" s="577"/>
      <c r="E111" s="570"/>
      <c r="F111" s="570"/>
      <c r="G111" s="571"/>
      <c r="H111" s="213"/>
      <c r="I111" s="213"/>
      <c r="J111" s="213"/>
      <c r="K111" s="213"/>
      <c r="L111" s="213"/>
      <c r="N111" s="675"/>
      <c r="O111" s="664"/>
    </row>
    <row r="112" spans="2:15" s="56" customFormat="1" hidden="1" x14ac:dyDescent="0.3">
      <c r="B112" s="568"/>
      <c r="C112" s="569"/>
      <c r="D112" s="577"/>
      <c r="E112" s="570"/>
      <c r="F112" s="570"/>
      <c r="G112" s="571"/>
      <c r="H112" s="213"/>
      <c r="I112" s="213"/>
      <c r="J112" s="213"/>
      <c r="K112" s="213"/>
      <c r="L112" s="213"/>
      <c r="N112" s="675"/>
      <c r="O112" s="664"/>
    </row>
    <row r="113" spans="1:17" s="56" customFormat="1" ht="12.75" customHeight="1" x14ac:dyDescent="0.3">
      <c r="A113" s="56" t="s">
        <v>118</v>
      </c>
      <c r="C113" s="572"/>
      <c r="D113" s="573"/>
      <c r="E113" s="575"/>
      <c r="F113" s="575"/>
      <c r="G113" s="445"/>
      <c r="H113" s="213"/>
      <c r="I113" s="213"/>
      <c r="J113" s="213"/>
      <c r="K113" s="348"/>
      <c r="L113" s="213"/>
      <c r="N113" s="675"/>
      <c r="O113" s="664"/>
    </row>
    <row r="114" spans="1:17" s="56" customFormat="1" ht="15.75" customHeight="1" x14ac:dyDescent="0.3">
      <c r="B114" s="572"/>
      <c r="C114" s="572"/>
      <c r="D114" s="573"/>
      <c r="E114" s="575"/>
      <c r="F114" s="445" t="s">
        <v>230</v>
      </c>
      <c r="G114" s="476">
        <f>SUM(G63:G112)</f>
        <v>0</v>
      </c>
      <c r="H114" s="213"/>
      <c r="I114" s="213"/>
      <c r="J114" s="213"/>
      <c r="K114" s="348"/>
      <c r="L114" s="213"/>
      <c r="N114" s="675"/>
      <c r="O114" s="664"/>
    </row>
    <row r="115" spans="1:17" s="56" customFormat="1" x14ac:dyDescent="0.3">
      <c r="B115" s="572"/>
      <c r="C115" s="572"/>
      <c r="D115" s="573"/>
      <c r="E115" s="573"/>
      <c r="F115" s="573"/>
      <c r="G115" s="573"/>
      <c r="H115" s="581"/>
      <c r="I115" s="213"/>
      <c r="J115" s="213"/>
      <c r="K115" s="213"/>
      <c r="L115" s="213"/>
      <c r="M115" s="213"/>
      <c r="O115" s="665"/>
      <c r="P115" s="658"/>
    </row>
    <row r="116" spans="1:17" x14ac:dyDescent="0.3">
      <c r="B116" s="219"/>
      <c r="O116" s="665"/>
      <c r="P116" s="657"/>
    </row>
    <row r="117" spans="1:17" s="336" customFormat="1" ht="27.75" customHeight="1" x14ac:dyDescent="0.3">
      <c r="B117" s="333" t="s">
        <v>237</v>
      </c>
      <c r="C117" s="333"/>
      <c r="D117" s="334"/>
      <c r="E117" s="508"/>
      <c r="F117" s="508"/>
      <c r="G117" s="473"/>
      <c r="H117" s="646"/>
      <c r="I117" s="646"/>
      <c r="J117" s="646"/>
      <c r="K117" s="646"/>
      <c r="L117" s="646"/>
      <c r="N117" s="675"/>
      <c r="O117" s="676"/>
      <c r="P117" s="652"/>
    </row>
    <row r="118" spans="1:17" s="336" customFormat="1" ht="15" customHeight="1" x14ac:dyDescent="0.3">
      <c r="B118" s="648"/>
      <c r="C118" s="648"/>
      <c r="D118" s="649"/>
      <c r="E118" s="554"/>
      <c r="F118" s="554"/>
      <c r="G118" s="650"/>
      <c r="H118" s="554"/>
      <c r="I118" s="554"/>
      <c r="J118" s="554"/>
      <c r="K118" s="554"/>
      <c r="L118" s="338"/>
      <c r="N118" s="675"/>
      <c r="O118" s="676"/>
      <c r="P118" s="652"/>
    </row>
    <row r="119" spans="1:17" s="349" customFormat="1" ht="15" customHeight="1" x14ac:dyDescent="0.3">
      <c r="B119" s="335"/>
      <c r="C119" s="335"/>
      <c r="D119" s="350"/>
      <c r="E119" s="351"/>
      <c r="F119" s="351"/>
      <c r="G119" s="478"/>
      <c r="H119" s="351"/>
      <c r="I119" s="351"/>
      <c r="J119" s="351"/>
      <c r="K119" s="651"/>
      <c r="L119" s="651" t="s">
        <v>360</v>
      </c>
      <c r="N119" s="675"/>
      <c r="O119" s="664"/>
      <c r="P119" s="653"/>
    </row>
    <row r="120" spans="1:17" s="215" customFormat="1" ht="57.6" x14ac:dyDescent="0.3">
      <c r="B120" s="482" t="s">
        <v>238</v>
      </c>
      <c r="C120" s="345" t="s">
        <v>239</v>
      </c>
      <c r="D120" s="346" t="s">
        <v>240</v>
      </c>
      <c r="E120" s="345" t="s">
        <v>177</v>
      </c>
      <c r="F120" s="345" t="s">
        <v>241</v>
      </c>
      <c r="G120" s="451" t="s">
        <v>242</v>
      </c>
      <c r="H120" s="345" t="s">
        <v>243</v>
      </c>
      <c r="I120" s="345" t="s">
        <v>365</v>
      </c>
      <c r="J120" s="451" t="s">
        <v>242</v>
      </c>
      <c r="K120" s="345" t="s">
        <v>243</v>
      </c>
      <c r="L120" s="345" t="s">
        <v>364</v>
      </c>
      <c r="M120" s="216"/>
      <c r="N120" s="679"/>
      <c r="O120" s="665"/>
      <c r="P120" s="555"/>
      <c r="Q120" s="555"/>
    </row>
    <row r="121" spans="1:17" s="56" customFormat="1" x14ac:dyDescent="0.3">
      <c r="B121" s="568" t="s">
        <v>244</v>
      </c>
      <c r="C121" s="569"/>
      <c r="D121" s="577"/>
      <c r="E121" s="570"/>
      <c r="F121" s="571"/>
      <c r="G121" s="561">
        <v>0</v>
      </c>
      <c r="H121" s="578"/>
      <c r="I121" s="561">
        <f>G121*H121</f>
        <v>0</v>
      </c>
      <c r="J121" s="561">
        <v>0</v>
      </c>
      <c r="K121" s="578"/>
      <c r="L121" s="561">
        <f>J121*K121</f>
        <v>0</v>
      </c>
      <c r="M121" s="213"/>
      <c r="N121" s="680"/>
      <c r="O121" s="665"/>
      <c r="P121" s="556"/>
      <c r="Q121" s="556"/>
    </row>
    <row r="122" spans="1:17" s="56" customFormat="1" x14ac:dyDescent="0.3">
      <c r="B122" s="568" t="s">
        <v>245</v>
      </c>
      <c r="C122" s="569"/>
      <c r="D122" s="577"/>
      <c r="E122" s="570"/>
      <c r="F122" s="571"/>
      <c r="G122" s="561">
        <v>0</v>
      </c>
      <c r="H122" s="578"/>
      <c r="I122" s="561">
        <v>0</v>
      </c>
      <c r="J122" s="561">
        <v>0</v>
      </c>
      <c r="K122" s="578"/>
      <c r="L122" s="561">
        <f t="shared" ref="L122:M170" si="7">J122*K122</f>
        <v>0</v>
      </c>
      <c r="M122" s="213"/>
      <c r="N122" s="680"/>
      <c r="O122" s="665"/>
      <c r="P122" s="556"/>
      <c r="Q122" s="556"/>
    </row>
    <row r="123" spans="1:17" s="56" customFormat="1" x14ac:dyDescent="0.3">
      <c r="B123" s="568" t="s">
        <v>246</v>
      </c>
      <c r="C123" s="569"/>
      <c r="D123" s="577"/>
      <c r="E123" s="570"/>
      <c r="F123" s="571"/>
      <c r="G123" s="561">
        <v>0</v>
      </c>
      <c r="H123" s="578"/>
      <c r="I123" s="561">
        <v>0</v>
      </c>
      <c r="J123" s="561">
        <v>0</v>
      </c>
      <c r="K123" s="578"/>
      <c r="L123" s="561">
        <f t="shared" si="7"/>
        <v>0</v>
      </c>
      <c r="M123" s="213"/>
      <c r="N123" s="680"/>
      <c r="O123" s="665"/>
      <c r="P123" s="556"/>
      <c r="Q123" s="556"/>
    </row>
    <row r="124" spans="1:17" s="56" customFormat="1" x14ac:dyDescent="0.3">
      <c r="B124" s="568"/>
      <c r="C124" s="569"/>
      <c r="D124" s="577"/>
      <c r="E124" s="570"/>
      <c r="F124" s="571"/>
      <c r="G124" s="561">
        <v>0</v>
      </c>
      <c r="H124" s="578"/>
      <c r="I124" s="561">
        <v>0</v>
      </c>
      <c r="J124" s="561">
        <v>0</v>
      </c>
      <c r="K124" s="578"/>
      <c r="L124" s="561">
        <f t="shared" si="7"/>
        <v>0</v>
      </c>
      <c r="M124" s="213"/>
      <c r="N124" s="680"/>
      <c r="O124" s="665"/>
      <c r="P124" s="556"/>
      <c r="Q124" s="556"/>
    </row>
    <row r="125" spans="1:17" s="56" customFormat="1" x14ac:dyDescent="0.3">
      <c r="B125" s="568"/>
      <c r="C125" s="569"/>
      <c r="D125" s="577"/>
      <c r="E125" s="570"/>
      <c r="F125" s="571"/>
      <c r="G125" s="561">
        <v>0</v>
      </c>
      <c r="H125" s="578"/>
      <c r="I125" s="561">
        <v>0</v>
      </c>
      <c r="J125" s="561">
        <v>0</v>
      </c>
      <c r="K125" s="578"/>
      <c r="L125" s="561">
        <f t="shared" si="7"/>
        <v>0</v>
      </c>
      <c r="M125" s="213"/>
      <c r="N125" s="680"/>
      <c r="O125" s="665"/>
      <c r="P125" s="556"/>
      <c r="Q125" s="556"/>
    </row>
    <row r="126" spans="1:17" s="56" customFormat="1" x14ac:dyDescent="0.3">
      <c r="B126" s="568"/>
      <c r="C126" s="569"/>
      <c r="D126" s="577"/>
      <c r="E126" s="570"/>
      <c r="F126" s="571"/>
      <c r="G126" s="561">
        <v>0</v>
      </c>
      <c r="H126" s="578"/>
      <c r="I126" s="561">
        <v>0</v>
      </c>
      <c r="J126" s="561">
        <v>0</v>
      </c>
      <c r="K126" s="578"/>
      <c r="L126" s="561">
        <f t="shared" si="7"/>
        <v>0</v>
      </c>
      <c r="M126" s="213"/>
      <c r="N126" s="680"/>
      <c r="O126" s="665"/>
      <c r="P126" s="556"/>
      <c r="Q126" s="556"/>
    </row>
    <row r="127" spans="1:17" s="56" customFormat="1" x14ac:dyDescent="0.3">
      <c r="B127" s="568"/>
      <c r="C127" s="569"/>
      <c r="D127" s="577"/>
      <c r="E127" s="570"/>
      <c r="F127" s="571"/>
      <c r="G127" s="561">
        <v>0</v>
      </c>
      <c r="H127" s="578"/>
      <c r="I127" s="561">
        <v>0</v>
      </c>
      <c r="J127" s="561">
        <v>0</v>
      </c>
      <c r="K127" s="578"/>
      <c r="L127" s="561">
        <f t="shared" si="7"/>
        <v>0</v>
      </c>
      <c r="M127" s="213"/>
      <c r="N127" s="680"/>
      <c r="O127" s="665"/>
      <c r="P127" s="556"/>
      <c r="Q127" s="556"/>
    </row>
    <row r="128" spans="1:17" s="56" customFormat="1" x14ac:dyDescent="0.3">
      <c r="B128" s="568"/>
      <c r="C128" s="569"/>
      <c r="D128" s="577"/>
      <c r="E128" s="570"/>
      <c r="F128" s="571"/>
      <c r="G128" s="561">
        <v>0</v>
      </c>
      <c r="H128" s="578"/>
      <c r="I128" s="561">
        <v>0</v>
      </c>
      <c r="J128" s="561">
        <v>0</v>
      </c>
      <c r="K128" s="578"/>
      <c r="L128" s="561">
        <f t="shared" si="7"/>
        <v>0</v>
      </c>
      <c r="M128" s="213"/>
      <c r="N128" s="680"/>
      <c r="O128" s="665"/>
      <c r="P128" s="556"/>
      <c r="Q128" s="556"/>
    </row>
    <row r="129" spans="1:18" s="56" customFormat="1" x14ac:dyDescent="0.3">
      <c r="B129" s="568"/>
      <c r="C129" s="569"/>
      <c r="D129" s="577"/>
      <c r="E129" s="570"/>
      <c r="F129" s="571"/>
      <c r="G129" s="561">
        <v>0</v>
      </c>
      <c r="H129" s="578"/>
      <c r="I129" s="561">
        <v>0</v>
      </c>
      <c r="J129" s="561">
        <v>0</v>
      </c>
      <c r="K129" s="578"/>
      <c r="L129" s="561">
        <f t="shared" si="7"/>
        <v>0</v>
      </c>
      <c r="M129" s="213"/>
      <c r="N129" s="680"/>
      <c r="O129" s="665"/>
      <c r="P129" s="556"/>
      <c r="Q129" s="556"/>
    </row>
    <row r="130" spans="1:18" s="56" customFormat="1" x14ac:dyDescent="0.3">
      <c r="B130" s="568"/>
      <c r="C130" s="569"/>
      <c r="D130" s="577"/>
      <c r="E130" s="570"/>
      <c r="F130" s="571"/>
      <c r="G130" s="561">
        <v>0</v>
      </c>
      <c r="H130" s="578"/>
      <c r="I130" s="561">
        <v>0</v>
      </c>
      <c r="J130" s="561">
        <v>0</v>
      </c>
      <c r="K130" s="578"/>
      <c r="L130" s="561">
        <f t="shared" si="7"/>
        <v>0</v>
      </c>
      <c r="M130" s="213"/>
      <c r="N130" s="680"/>
      <c r="O130" s="665"/>
      <c r="P130" s="556"/>
      <c r="Q130" s="556"/>
    </row>
    <row r="131" spans="1:18" s="56" customFormat="1" x14ac:dyDescent="0.3">
      <c r="B131" s="568"/>
      <c r="C131" s="569"/>
      <c r="D131" s="577"/>
      <c r="E131" s="570"/>
      <c r="F131" s="571"/>
      <c r="G131" s="561">
        <v>0</v>
      </c>
      <c r="H131" s="578"/>
      <c r="I131" s="561">
        <v>0</v>
      </c>
      <c r="J131" s="561">
        <v>0</v>
      </c>
      <c r="K131" s="578"/>
      <c r="L131" s="561">
        <f t="shared" si="7"/>
        <v>0</v>
      </c>
      <c r="M131" s="213"/>
      <c r="N131" s="680"/>
      <c r="O131" s="665"/>
      <c r="P131" s="556"/>
      <c r="Q131" s="556"/>
    </row>
    <row r="132" spans="1:18" s="56" customFormat="1" x14ac:dyDescent="0.3">
      <c r="B132" s="568"/>
      <c r="C132" s="569"/>
      <c r="D132" s="577"/>
      <c r="E132" s="570"/>
      <c r="F132" s="571"/>
      <c r="G132" s="561">
        <v>0</v>
      </c>
      <c r="H132" s="578"/>
      <c r="I132" s="561">
        <v>0</v>
      </c>
      <c r="J132" s="561">
        <v>0</v>
      </c>
      <c r="K132" s="578"/>
      <c r="L132" s="561">
        <f t="shared" si="7"/>
        <v>0</v>
      </c>
      <c r="M132" s="213"/>
      <c r="N132" s="680"/>
      <c r="O132" s="665"/>
      <c r="P132" s="556"/>
      <c r="Q132" s="556"/>
    </row>
    <row r="133" spans="1:18" s="56" customFormat="1" x14ac:dyDescent="0.3">
      <c r="B133" s="568"/>
      <c r="C133" s="569"/>
      <c r="D133" s="577"/>
      <c r="E133" s="570"/>
      <c r="F133" s="571"/>
      <c r="G133" s="561">
        <v>0</v>
      </c>
      <c r="H133" s="578"/>
      <c r="I133" s="561">
        <v>0</v>
      </c>
      <c r="J133" s="561">
        <v>0</v>
      </c>
      <c r="K133" s="578"/>
      <c r="L133" s="561">
        <f t="shared" si="7"/>
        <v>0</v>
      </c>
      <c r="M133" s="213"/>
      <c r="N133" s="680"/>
      <c r="O133" s="665"/>
      <c r="P133" s="556"/>
      <c r="Q133" s="556"/>
    </row>
    <row r="134" spans="1:18" s="56" customFormat="1" x14ac:dyDescent="0.3">
      <c r="B134" s="568"/>
      <c r="C134" s="569"/>
      <c r="D134" s="577"/>
      <c r="E134" s="570"/>
      <c r="F134" s="571"/>
      <c r="G134" s="561">
        <v>0</v>
      </c>
      <c r="H134" s="578"/>
      <c r="I134" s="561">
        <v>0</v>
      </c>
      <c r="J134" s="561">
        <v>0</v>
      </c>
      <c r="K134" s="578"/>
      <c r="L134" s="561">
        <f t="shared" si="7"/>
        <v>0</v>
      </c>
      <c r="M134" s="213"/>
      <c r="N134" s="680"/>
      <c r="O134" s="665"/>
      <c r="P134" s="556"/>
      <c r="Q134" s="556"/>
    </row>
    <row r="135" spans="1:18" s="56" customFormat="1" x14ac:dyDescent="0.3">
      <c r="B135" s="568"/>
      <c r="C135" s="569"/>
      <c r="D135" s="577"/>
      <c r="E135" s="570"/>
      <c r="F135" s="571"/>
      <c r="G135" s="561">
        <v>0</v>
      </c>
      <c r="H135" s="578"/>
      <c r="I135" s="561">
        <v>0</v>
      </c>
      <c r="J135" s="561">
        <v>0</v>
      </c>
      <c r="K135" s="578"/>
      <c r="L135" s="561">
        <f t="shared" si="7"/>
        <v>0</v>
      </c>
      <c r="M135" s="213"/>
      <c r="N135" s="680"/>
      <c r="O135" s="665"/>
      <c r="P135" s="556"/>
      <c r="Q135" s="556"/>
    </row>
    <row r="136" spans="1:18" s="56" customFormat="1" x14ac:dyDescent="0.3">
      <c r="B136" s="568"/>
      <c r="C136" s="569"/>
      <c r="D136" s="577"/>
      <c r="E136" s="570"/>
      <c r="F136" s="571"/>
      <c r="G136" s="561">
        <v>0</v>
      </c>
      <c r="H136" s="579"/>
      <c r="I136" s="561">
        <v>0</v>
      </c>
      <c r="J136" s="561">
        <v>0</v>
      </c>
      <c r="K136" s="579"/>
      <c r="L136" s="561">
        <f t="shared" si="7"/>
        <v>0</v>
      </c>
      <c r="M136" s="213"/>
      <c r="N136" s="680"/>
      <c r="O136" s="665"/>
      <c r="P136" s="556"/>
      <c r="Q136" s="556"/>
    </row>
    <row r="137" spans="1:18" s="56" customFormat="1" x14ac:dyDescent="0.3">
      <c r="B137" s="568"/>
      <c r="C137" s="569"/>
      <c r="D137" s="577"/>
      <c r="E137" s="570"/>
      <c r="F137" s="571"/>
      <c r="G137" s="561">
        <v>0</v>
      </c>
      <c r="H137" s="579"/>
      <c r="I137" s="561">
        <v>0</v>
      </c>
      <c r="J137" s="561">
        <v>0</v>
      </c>
      <c r="K137" s="579"/>
      <c r="L137" s="561">
        <f t="shared" si="7"/>
        <v>0</v>
      </c>
      <c r="M137" s="213"/>
      <c r="N137" s="680"/>
      <c r="O137" s="665"/>
      <c r="P137" s="556"/>
      <c r="Q137" s="556"/>
    </row>
    <row r="138" spans="1:18" s="56" customFormat="1" x14ac:dyDescent="0.3">
      <c r="A138" s="214"/>
      <c r="B138" s="568"/>
      <c r="C138" s="569"/>
      <c r="D138" s="577"/>
      <c r="E138" s="570"/>
      <c r="F138" s="571"/>
      <c r="G138" s="561">
        <v>0</v>
      </c>
      <c r="H138" s="579"/>
      <c r="I138" s="561">
        <v>0</v>
      </c>
      <c r="J138" s="561">
        <v>0</v>
      </c>
      <c r="K138" s="579"/>
      <c r="L138" s="561">
        <f t="shared" si="7"/>
        <v>0</v>
      </c>
      <c r="M138" s="213"/>
      <c r="N138" s="680"/>
      <c r="O138" s="665"/>
      <c r="P138" s="556"/>
      <c r="Q138" s="556"/>
    </row>
    <row r="139" spans="1:18" s="56" customFormat="1" x14ac:dyDescent="0.3">
      <c r="B139" s="568"/>
      <c r="C139" s="569"/>
      <c r="D139" s="577"/>
      <c r="E139" s="570"/>
      <c r="F139" s="571"/>
      <c r="G139" s="561">
        <v>0</v>
      </c>
      <c r="H139" s="579"/>
      <c r="I139" s="561">
        <v>0</v>
      </c>
      <c r="J139" s="561">
        <v>0</v>
      </c>
      <c r="K139" s="579"/>
      <c r="L139" s="561">
        <f t="shared" si="7"/>
        <v>0</v>
      </c>
      <c r="M139" s="213"/>
      <c r="N139" s="680"/>
      <c r="O139" s="665"/>
      <c r="P139" s="556"/>
      <c r="Q139" s="556"/>
    </row>
    <row r="140" spans="1:18" s="56" customFormat="1" x14ac:dyDescent="0.3">
      <c r="B140" s="568"/>
      <c r="C140" s="569"/>
      <c r="D140" s="577"/>
      <c r="E140" s="570"/>
      <c r="F140" s="571"/>
      <c r="G140" s="561">
        <v>0</v>
      </c>
      <c r="H140" s="579"/>
      <c r="I140" s="561">
        <v>0</v>
      </c>
      <c r="J140" s="561">
        <v>0</v>
      </c>
      <c r="K140" s="579"/>
      <c r="L140" s="561">
        <f t="shared" si="7"/>
        <v>0</v>
      </c>
      <c r="M140" s="213"/>
      <c r="N140" s="680"/>
      <c r="O140" s="665"/>
      <c r="P140" s="556"/>
      <c r="Q140" s="556"/>
    </row>
    <row r="141" spans="1:18" s="56" customFormat="1" hidden="1" x14ac:dyDescent="0.3">
      <c r="B141" s="568"/>
      <c r="C141" s="569"/>
      <c r="D141" s="577"/>
      <c r="E141" s="570"/>
      <c r="F141" s="570"/>
      <c r="G141" s="571"/>
      <c r="H141" s="561">
        <v>0</v>
      </c>
      <c r="I141" s="579"/>
      <c r="J141" s="561">
        <v>0</v>
      </c>
      <c r="K141" s="561">
        <v>0</v>
      </c>
      <c r="L141" s="579"/>
      <c r="M141" s="561">
        <f t="shared" si="7"/>
        <v>0</v>
      </c>
      <c r="N141" s="213"/>
      <c r="O141" s="667"/>
      <c r="P141"/>
      <c r="Q141" s="556"/>
      <c r="R141" s="556"/>
    </row>
    <row r="142" spans="1:18" s="56" customFormat="1" hidden="1" x14ac:dyDescent="0.3">
      <c r="B142" s="568"/>
      <c r="C142" s="569"/>
      <c r="D142" s="577"/>
      <c r="E142" s="570"/>
      <c r="F142" s="570"/>
      <c r="G142" s="571"/>
      <c r="H142" s="561">
        <v>0</v>
      </c>
      <c r="I142" s="579"/>
      <c r="J142" s="561">
        <v>0</v>
      </c>
      <c r="K142" s="561">
        <v>0</v>
      </c>
      <c r="L142" s="579"/>
      <c r="M142" s="561">
        <f t="shared" si="7"/>
        <v>0</v>
      </c>
      <c r="N142" s="213"/>
      <c r="O142" s="667"/>
      <c r="P142"/>
      <c r="Q142" s="556"/>
      <c r="R142" s="556"/>
    </row>
    <row r="143" spans="1:18" s="56" customFormat="1" hidden="1" x14ac:dyDescent="0.3">
      <c r="B143" s="568"/>
      <c r="C143" s="569"/>
      <c r="D143" s="577"/>
      <c r="E143" s="570"/>
      <c r="F143" s="570"/>
      <c r="G143" s="571"/>
      <c r="H143" s="561">
        <v>0</v>
      </c>
      <c r="I143" s="579"/>
      <c r="J143" s="561">
        <v>0</v>
      </c>
      <c r="K143" s="561">
        <v>0</v>
      </c>
      <c r="L143" s="579"/>
      <c r="M143" s="561">
        <f t="shared" si="7"/>
        <v>0</v>
      </c>
      <c r="N143" s="213"/>
      <c r="O143" s="667"/>
      <c r="P143"/>
      <c r="Q143" s="556"/>
      <c r="R143" s="556"/>
    </row>
    <row r="144" spans="1:18" s="56" customFormat="1" hidden="1" x14ac:dyDescent="0.3">
      <c r="B144" s="568"/>
      <c r="C144" s="569"/>
      <c r="D144" s="577"/>
      <c r="E144" s="570"/>
      <c r="F144" s="570"/>
      <c r="G144" s="571"/>
      <c r="H144" s="561">
        <v>0</v>
      </c>
      <c r="I144" s="579"/>
      <c r="J144" s="561">
        <v>0</v>
      </c>
      <c r="K144" s="561">
        <v>0</v>
      </c>
      <c r="L144" s="579"/>
      <c r="M144" s="561">
        <f t="shared" si="7"/>
        <v>0</v>
      </c>
      <c r="N144" s="213"/>
      <c r="O144" s="667"/>
      <c r="P144"/>
      <c r="Q144" s="556"/>
      <c r="R144" s="556"/>
    </row>
    <row r="145" spans="2:18" s="56" customFormat="1" hidden="1" x14ac:dyDescent="0.3">
      <c r="B145" s="568"/>
      <c r="C145" s="569"/>
      <c r="D145" s="577"/>
      <c r="E145" s="570"/>
      <c r="F145" s="570"/>
      <c r="G145" s="571"/>
      <c r="H145" s="561">
        <v>0</v>
      </c>
      <c r="I145" s="579"/>
      <c r="J145" s="561">
        <v>0</v>
      </c>
      <c r="K145" s="561">
        <v>0</v>
      </c>
      <c r="L145" s="579"/>
      <c r="M145" s="561">
        <f t="shared" si="7"/>
        <v>0</v>
      </c>
      <c r="N145" s="213"/>
      <c r="O145" s="667"/>
      <c r="P145"/>
      <c r="Q145" s="556"/>
      <c r="R145" s="556"/>
    </row>
    <row r="146" spans="2:18" s="56" customFormat="1" hidden="1" x14ac:dyDescent="0.3">
      <c r="B146" s="568"/>
      <c r="C146" s="569"/>
      <c r="D146" s="577"/>
      <c r="E146" s="570"/>
      <c r="F146" s="570"/>
      <c r="G146" s="571"/>
      <c r="H146" s="561">
        <v>0</v>
      </c>
      <c r="I146" s="579"/>
      <c r="J146" s="561">
        <v>0</v>
      </c>
      <c r="K146" s="561">
        <v>0</v>
      </c>
      <c r="L146" s="579"/>
      <c r="M146" s="561">
        <f t="shared" si="7"/>
        <v>0</v>
      </c>
      <c r="N146" s="213"/>
      <c r="O146" s="667"/>
      <c r="P146"/>
      <c r="Q146" s="556"/>
      <c r="R146" s="556"/>
    </row>
    <row r="147" spans="2:18" s="56" customFormat="1" hidden="1" x14ac:dyDescent="0.3">
      <c r="B147" s="568"/>
      <c r="C147" s="569"/>
      <c r="D147" s="577"/>
      <c r="E147" s="570"/>
      <c r="F147" s="570"/>
      <c r="G147" s="571"/>
      <c r="H147" s="561">
        <v>0</v>
      </c>
      <c r="I147" s="579"/>
      <c r="J147" s="561">
        <v>0</v>
      </c>
      <c r="K147" s="561">
        <v>0</v>
      </c>
      <c r="L147" s="579"/>
      <c r="M147" s="561">
        <f t="shared" si="7"/>
        <v>0</v>
      </c>
      <c r="N147" s="213"/>
      <c r="O147" s="667"/>
      <c r="P147"/>
      <c r="Q147" s="556"/>
      <c r="R147" s="556"/>
    </row>
    <row r="148" spans="2:18" s="56" customFormat="1" hidden="1" x14ac:dyDescent="0.3">
      <c r="B148" s="568"/>
      <c r="C148" s="569"/>
      <c r="D148" s="577"/>
      <c r="E148" s="570"/>
      <c r="F148" s="570"/>
      <c r="G148" s="571"/>
      <c r="H148" s="561">
        <v>0</v>
      </c>
      <c r="I148" s="579"/>
      <c r="J148" s="561">
        <v>0</v>
      </c>
      <c r="K148" s="561">
        <v>0</v>
      </c>
      <c r="L148" s="579"/>
      <c r="M148" s="561">
        <f t="shared" si="7"/>
        <v>0</v>
      </c>
      <c r="N148" s="213"/>
      <c r="O148" s="667"/>
      <c r="P148"/>
      <c r="Q148" s="556"/>
      <c r="R148" s="556"/>
    </row>
    <row r="149" spans="2:18" s="56" customFormat="1" hidden="1" x14ac:dyDescent="0.3">
      <c r="B149" s="568"/>
      <c r="C149" s="569"/>
      <c r="D149" s="577"/>
      <c r="E149" s="570"/>
      <c r="F149" s="570"/>
      <c r="G149" s="571"/>
      <c r="H149" s="561">
        <v>0</v>
      </c>
      <c r="I149" s="579"/>
      <c r="J149" s="561">
        <v>0</v>
      </c>
      <c r="K149" s="561">
        <v>0</v>
      </c>
      <c r="L149" s="579"/>
      <c r="M149" s="561">
        <f t="shared" si="7"/>
        <v>0</v>
      </c>
      <c r="N149" s="213"/>
      <c r="O149" s="667"/>
      <c r="P149"/>
      <c r="Q149" s="556"/>
      <c r="R149" s="556"/>
    </row>
    <row r="150" spans="2:18" s="56" customFormat="1" hidden="1" x14ac:dyDescent="0.3">
      <c r="B150" s="568"/>
      <c r="C150" s="569"/>
      <c r="D150" s="577"/>
      <c r="E150" s="570"/>
      <c r="F150" s="570"/>
      <c r="G150" s="571"/>
      <c r="H150" s="561">
        <v>0</v>
      </c>
      <c r="I150" s="579"/>
      <c r="J150" s="561">
        <v>0</v>
      </c>
      <c r="K150" s="561">
        <v>0</v>
      </c>
      <c r="L150" s="579"/>
      <c r="M150" s="561">
        <f t="shared" si="7"/>
        <v>0</v>
      </c>
      <c r="N150" s="213"/>
      <c r="O150" s="667"/>
      <c r="P150"/>
      <c r="Q150" s="556"/>
      <c r="R150" s="556"/>
    </row>
    <row r="151" spans="2:18" s="56" customFormat="1" hidden="1" x14ac:dyDescent="0.3">
      <c r="B151" s="568"/>
      <c r="C151" s="569"/>
      <c r="D151" s="577"/>
      <c r="E151" s="570"/>
      <c r="F151" s="570"/>
      <c r="G151" s="571"/>
      <c r="H151" s="561">
        <v>0</v>
      </c>
      <c r="I151" s="579"/>
      <c r="J151" s="561">
        <v>0</v>
      </c>
      <c r="K151" s="561">
        <v>0</v>
      </c>
      <c r="L151" s="579"/>
      <c r="M151" s="561">
        <f t="shared" si="7"/>
        <v>0</v>
      </c>
      <c r="N151" s="213"/>
      <c r="O151" s="667"/>
      <c r="P151"/>
      <c r="Q151" s="556"/>
      <c r="R151" s="556"/>
    </row>
    <row r="152" spans="2:18" s="56" customFormat="1" hidden="1" x14ac:dyDescent="0.3">
      <c r="B152" s="568"/>
      <c r="C152" s="569"/>
      <c r="D152" s="577"/>
      <c r="E152" s="570"/>
      <c r="F152" s="570"/>
      <c r="G152" s="571"/>
      <c r="H152" s="561">
        <v>0</v>
      </c>
      <c r="I152" s="579"/>
      <c r="J152" s="561">
        <v>0</v>
      </c>
      <c r="K152" s="561">
        <v>0</v>
      </c>
      <c r="L152" s="579"/>
      <c r="M152" s="561">
        <f t="shared" si="7"/>
        <v>0</v>
      </c>
      <c r="N152" s="213"/>
      <c r="O152" s="667"/>
      <c r="P152"/>
      <c r="Q152" s="556"/>
      <c r="R152" s="556"/>
    </row>
    <row r="153" spans="2:18" s="56" customFormat="1" hidden="1" x14ac:dyDescent="0.3">
      <c r="B153" s="568"/>
      <c r="C153" s="569"/>
      <c r="D153" s="577"/>
      <c r="E153" s="570"/>
      <c r="F153" s="570"/>
      <c r="G153" s="571"/>
      <c r="H153" s="561">
        <v>0</v>
      </c>
      <c r="I153" s="579"/>
      <c r="J153" s="561">
        <v>0</v>
      </c>
      <c r="K153" s="561">
        <v>0</v>
      </c>
      <c r="L153" s="579"/>
      <c r="M153" s="561">
        <f t="shared" si="7"/>
        <v>0</v>
      </c>
      <c r="N153" s="213"/>
      <c r="O153" s="667"/>
      <c r="P153"/>
      <c r="Q153" s="556"/>
      <c r="R153" s="556"/>
    </row>
    <row r="154" spans="2:18" s="56" customFormat="1" hidden="1" x14ac:dyDescent="0.3">
      <c r="B154" s="568"/>
      <c r="C154" s="569"/>
      <c r="D154" s="577"/>
      <c r="E154" s="570"/>
      <c r="F154" s="570"/>
      <c r="G154" s="571"/>
      <c r="H154" s="561">
        <v>0</v>
      </c>
      <c r="I154" s="579"/>
      <c r="J154" s="561">
        <v>0</v>
      </c>
      <c r="K154" s="561">
        <v>0</v>
      </c>
      <c r="L154" s="579"/>
      <c r="M154" s="561">
        <f t="shared" si="7"/>
        <v>0</v>
      </c>
      <c r="N154" s="213"/>
      <c r="O154" s="667"/>
      <c r="P154"/>
      <c r="Q154" s="556"/>
      <c r="R154" s="556"/>
    </row>
    <row r="155" spans="2:18" s="56" customFormat="1" hidden="1" x14ac:dyDescent="0.3">
      <c r="B155" s="568"/>
      <c r="C155" s="569"/>
      <c r="D155" s="577"/>
      <c r="E155" s="570"/>
      <c r="F155" s="570"/>
      <c r="G155" s="571"/>
      <c r="H155" s="561">
        <v>0</v>
      </c>
      <c r="I155" s="579"/>
      <c r="J155" s="561">
        <v>0</v>
      </c>
      <c r="K155" s="561">
        <v>0</v>
      </c>
      <c r="L155" s="579"/>
      <c r="M155" s="561">
        <f t="shared" si="7"/>
        <v>0</v>
      </c>
      <c r="N155" s="213"/>
      <c r="O155" s="667"/>
      <c r="P155"/>
      <c r="Q155" s="556"/>
      <c r="R155" s="556"/>
    </row>
    <row r="156" spans="2:18" s="56" customFormat="1" hidden="1" x14ac:dyDescent="0.3">
      <c r="B156" s="568"/>
      <c r="C156" s="569"/>
      <c r="D156" s="577"/>
      <c r="E156" s="570"/>
      <c r="F156" s="570"/>
      <c r="G156" s="571"/>
      <c r="H156" s="561">
        <v>0</v>
      </c>
      <c r="I156" s="579"/>
      <c r="J156" s="561">
        <v>0</v>
      </c>
      <c r="K156" s="561">
        <v>0</v>
      </c>
      <c r="L156" s="579"/>
      <c r="M156" s="561">
        <f t="shared" si="7"/>
        <v>0</v>
      </c>
      <c r="N156" s="213"/>
      <c r="O156" s="667"/>
      <c r="P156"/>
      <c r="Q156" s="556"/>
      <c r="R156" s="556"/>
    </row>
    <row r="157" spans="2:18" s="56" customFormat="1" hidden="1" x14ac:dyDescent="0.3">
      <c r="B157" s="568"/>
      <c r="C157" s="569"/>
      <c r="D157" s="577"/>
      <c r="E157" s="570"/>
      <c r="F157" s="570"/>
      <c r="G157" s="571"/>
      <c r="H157" s="561">
        <v>0</v>
      </c>
      <c r="I157" s="579"/>
      <c r="J157" s="561">
        <v>0</v>
      </c>
      <c r="K157" s="561">
        <v>0</v>
      </c>
      <c r="L157" s="579"/>
      <c r="M157" s="561">
        <f t="shared" si="7"/>
        <v>0</v>
      </c>
      <c r="N157" s="213"/>
      <c r="O157" s="667"/>
      <c r="P157"/>
      <c r="Q157" s="556"/>
      <c r="R157" s="556"/>
    </row>
    <row r="158" spans="2:18" s="56" customFormat="1" hidden="1" x14ac:dyDescent="0.3">
      <c r="B158" s="568"/>
      <c r="C158" s="569"/>
      <c r="D158" s="577"/>
      <c r="E158" s="570"/>
      <c r="F158" s="570"/>
      <c r="G158" s="571"/>
      <c r="H158" s="561">
        <v>0</v>
      </c>
      <c r="I158" s="579"/>
      <c r="J158" s="561">
        <v>0</v>
      </c>
      <c r="K158" s="561">
        <v>0</v>
      </c>
      <c r="L158" s="579"/>
      <c r="M158" s="561">
        <f t="shared" si="7"/>
        <v>0</v>
      </c>
      <c r="N158" s="213"/>
      <c r="O158" s="667"/>
      <c r="P158"/>
      <c r="Q158" s="556"/>
      <c r="R158" s="556"/>
    </row>
    <row r="159" spans="2:18" s="56" customFormat="1" hidden="1" x14ac:dyDescent="0.3">
      <c r="B159" s="568"/>
      <c r="C159" s="569"/>
      <c r="D159" s="577"/>
      <c r="E159" s="570"/>
      <c r="F159" s="570"/>
      <c r="G159" s="571"/>
      <c r="H159" s="561">
        <v>0</v>
      </c>
      <c r="I159" s="579"/>
      <c r="J159" s="561">
        <v>0</v>
      </c>
      <c r="K159" s="561">
        <v>0</v>
      </c>
      <c r="L159" s="579"/>
      <c r="M159" s="561">
        <f t="shared" si="7"/>
        <v>0</v>
      </c>
      <c r="N159" s="213"/>
      <c r="O159" s="667"/>
      <c r="P159"/>
      <c r="Q159" s="556"/>
      <c r="R159" s="556"/>
    </row>
    <row r="160" spans="2:18" s="56" customFormat="1" hidden="1" x14ac:dyDescent="0.3">
      <c r="B160" s="568"/>
      <c r="C160" s="569"/>
      <c r="D160" s="577"/>
      <c r="E160" s="570"/>
      <c r="F160" s="570"/>
      <c r="G160" s="571"/>
      <c r="H160" s="561">
        <v>0</v>
      </c>
      <c r="I160" s="579"/>
      <c r="J160" s="561">
        <v>0</v>
      </c>
      <c r="K160" s="561">
        <v>0</v>
      </c>
      <c r="L160" s="579"/>
      <c r="M160" s="561">
        <f t="shared" si="7"/>
        <v>0</v>
      </c>
      <c r="N160" s="213"/>
      <c r="O160" s="667"/>
      <c r="P160"/>
      <c r="Q160" s="556"/>
      <c r="R160" s="556"/>
    </row>
    <row r="161" spans="1:18" s="56" customFormat="1" hidden="1" x14ac:dyDescent="0.3">
      <c r="B161" s="568"/>
      <c r="C161" s="569"/>
      <c r="D161" s="577"/>
      <c r="E161" s="570"/>
      <c r="F161" s="570"/>
      <c r="G161" s="571"/>
      <c r="H161" s="561">
        <v>0</v>
      </c>
      <c r="I161" s="579"/>
      <c r="J161" s="561">
        <v>0</v>
      </c>
      <c r="K161" s="561">
        <v>0</v>
      </c>
      <c r="L161" s="579"/>
      <c r="M161" s="561">
        <f t="shared" si="7"/>
        <v>0</v>
      </c>
      <c r="N161" s="213"/>
      <c r="O161" s="667"/>
      <c r="P161"/>
      <c r="Q161" s="556"/>
      <c r="R161" s="556"/>
    </row>
    <row r="162" spans="1:18" s="56" customFormat="1" hidden="1" x14ac:dyDescent="0.3">
      <c r="B162" s="568"/>
      <c r="C162" s="569"/>
      <c r="D162" s="577"/>
      <c r="E162" s="570"/>
      <c r="F162" s="570"/>
      <c r="G162" s="571"/>
      <c r="H162" s="561">
        <v>0</v>
      </c>
      <c r="I162" s="579"/>
      <c r="J162" s="561">
        <v>0</v>
      </c>
      <c r="K162" s="561">
        <v>0</v>
      </c>
      <c r="L162" s="579"/>
      <c r="M162" s="561">
        <f t="shared" si="7"/>
        <v>0</v>
      </c>
      <c r="N162" s="213"/>
      <c r="O162" s="667"/>
      <c r="P162"/>
      <c r="Q162" s="556"/>
      <c r="R162" s="556"/>
    </row>
    <row r="163" spans="1:18" s="56" customFormat="1" hidden="1" x14ac:dyDescent="0.3">
      <c r="B163" s="568"/>
      <c r="C163" s="569"/>
      <c r="D163" s="577"/>
      <c r="E163" s="570"/>
      <c r="F163" s="570"/>
      <c r="G163" s="571"/>
      <c r="H163" s="561">
        <v>0</v>
      </c>
      <c r="I163" s="579"/>
      <c r="J163" s="561">
        <v>0</v>
      </c>
      <c r="K163" s="561">
        <v>0</v>
      </c>
      <c r="L163" s="579"/>
      <c r="M163" s="561">
        <f t="shared" si="7"/>
        <v>0</v>
      </c>
      <c r="N163" s="213"/>
      <c r="O163" s="667"/>
      <c r="P163"/>
      <c r="Q163" s="556"/>
      <c r="R163" s="556"/>
    </row>
    <row r="164" spans="1:18" s="56" customFormat="1" hidden="1" x14ac:dyDescent="0.3">
      <c r="B164" s="568"/>
      <c r="C164" s="569"/>
      <c r="D164" s="577"/>
      <c r="E164" s="570"/>
      <c r="F164" s="570"/>
      <c r="G164" s="571"/>
      <c r="H164" s="561">
        <v>0</v>
      </c>
      <c r="I164" s="579"/>
      <c r="J164" s="561">
        <v>0</v>
      </c>
      <c r="K164" s="561">
        <v>0</v>
      </c>
      <c r="L164" s="579"/>
      <c r="M164" s="561">
        <f t="shared" si="7"/>
        <v>0</v>
      </c>
      <c r="N164" s="213"/>
      <c r="O164" s="667"/>
      <c r="P164"/>
      <c r="Q164" s="556"/>
      <c r="R164" s="556"/>
    </row>
    <row r="165" spans="1:18" s="56" customFormat="1" hidden="1" x14ac:dyDescent="0.3">
      <c r="B165" s="568"/>
      <c r="C165" s="569"/>
      <c r="D165" s="577"/>
      <c r="E165" s="570"/>
      <c r="F165" s="570"/>
      <c r="G165" s="571"/>
      <c r="H165" s="561">
        <v>0</v>
      </c>
      <c r="I165" s="579"/>
      <c r="J165" s="561">
        <v>0</v>
      </c>
      <c r="K165" s="561">
        <v>0</v>
      </c>
      <c r="L165" s="579"/>
      <c r="M165" s="561">
        <f t="shared" si="7"/>
        <v>0</v>
      </c>
      <c r="N165" s="213"/>
      <c r="O165" s="667"/>
      <c r="P165"/>
      <c r="Q165" s="556"/>
      <c r="R165" s="556"/>
    </row>
    <row r="166" spans="1:18" s="56" customFormat="1" hidden="1" x14ac:dyDescent="0.3">
      <c r="B166" s="568"/>
      <c r="C166" s="569"/>
      <c r="D166" s="577"/>
      <c r="E166" s="570"/>
      <c r="F166" s="570"/>
      <c r="G166" s="571"/>
      <c r="H166" s="561">
        <v>0</v>
      </c>
      <c r="I166" s="579"/>
      <c r="J166" s="561">
        <v>0</v>
      </c>
      <c r="K166" s="561">
        <v>0</v>
      </c>
      <c r="L166" s="579"/>
      <c r="M166" s="561">
        <f t="shared" si="7"/>
        <v>0</v>
      </c>
      <c r="N166" s="213"/>
      <c r="O166" s="667"/>
      <c r="P166"/>
      <c r="Q166" s="556"/>
      <c r="R166" s="556"/>
    </row>
    <row r="167" spans="1:18" s="56" customFormat="1" hidden="1" x14ac:dyDescent="0.3">
      <c r="B167" s="568"/>
      <c r="C167" s="569"/>
      <c r="D167" s="577"/>
      <c r="E167" s="570"/>
      <c r="F167" s="570"/>
      <c r="G167" s="571"/>
      <c r="H167" s="561">
        <v>0</v>
      </c>
      <c r="I167" s="579"/>
      <c r="J167" s="561">
        <v>0</v>
      </c>
      <c r="K167" s="561">
        <v>0</v>
      </c>
      <c r="L167" s="579"/>
      <c r="M167" s="561">
        <f t="shared" si="7"/>
        <v>0</v>
      </c>
      <c r="N167" s="213"/>
      <c r="O167" s="667"/>
      <c r="P167"/>
      <c r="Q167" s="556"/>
      <c r="R167" s="556"/>
    </row>
    <row r="168" spans="1:18" s="56" customFormat="1" hidden="1" x14ac:dyDescent="0.3">
      <c r="B168" s="568"/>
      <c r="C168" s="569"/>
      <c r="D168" s="577"/>
      <c r="E168" s="570"/>
      <c r="F168" s="570"/>
      <c r="G168" s="571"/>
      <c r="H168" s="561">
        <v>0</v>
      </c>
      <c r="I168" s="579"/>
      <c r="J168" s="561">
        <v>0</v>
      </c>
      <c r="K168" s="561">
        <v>0</v>
      </c>
      <c r="L168" s="579"/>
      <c r="M168" s="561">
        <f t="shared" si="7"/>
        <v>0</v>
      </c>
      <c r="N168" s="213"/>
      <c r="O168" s="667"/>
      <c r="P168"/>
      <c r="Q168" s="556"/>
      <c r="R168" s="556"/>
    </row>
    <row r="169" spans="1:18" s="56" customFormat="1" hidden="1" x14ac:dyDescent="0.3">
      <c r="B169" s="568"/>
      <c r="C169" s="569"/>
      <c r="D169" s="577"/>
      <c r="E169" s="570"/>
      <c r="F169" s="570"/>
      <c r="G169" s="571"/>
      <c r="H169" s="561">
        <v>0</v>
      </c>
      <c r="I169" s="579"/>
      <c r="J169" s="561">
        <v>0</v>
      </c>
      <c r="K169" s="561">
        <v>0</v>
      </c>
      <c r="L169" s="579"/>
      <c r="M169" s="561">
        <f t="shared" si="7"/>
        <v>0</v>
      </c>
      <c r="N169" s="213"/>
      <c r="O169" s="667"/>
      <c r="P169"/>
      <c r="Q169" s="556"/>
      <c r="R169" s="556"/>
    </row>
    <row r="170" spans="1:18" s="56" customFormat="1" hidden="1" x14ac:dyDescent="0.3">
      <c r="B170" s="568"/>
      <c r="C170" s="569"/>
      <c r="D170" s="577"/>
      <c r="E170" s="570"/>
      <c r="F170" s="570"/>
      <c r="G170" s="571"/>
      <c r="H170" s="561">
        <v>0</v>
      </c>
      <c r="I170" s="579"/>
      <c r="J170" s="561">
        <v>0</v>
      </c>
      <c r="K170" s="561">
        <v>0</v>
      </c>
      <c r="L170" s="579"/>
      <c r="M170" s="561">
        <f t="shared" si="7"/>
        <v>0</v>
      </c>
      <c r="N170" s="213"/>
      <c r="O170" s="667"/>
      <c r="P170"/>
      <c r="Q170" s="556"/>
      <c r="R170" s="556"/>
    </row>
    <row r="171" spans="1:18" s="56" customFormat="1" ht="12.75" customHeight="1" x14ac:dyDescent="0.3">
      <c r="A171" s="56" t="s">
        <v>118</v>
      </c>
      <c r="D171" s="573"/>
      <c r="E171" s="574"/>
      <c r="F171" s="585"/>
      <c r="G171" s="573"/>
      <c r="H171" s="562"/>
      <c r="I171" s="445"/>
      <c r="J171" s="445"/>
      <c r="K171" s="445"/>
      <c r="L171" s="337"/>
      <c r="M171" s="337"/>
      <c r="N171"/>
      <c r="O171" s="664"/>
      <c r="P171" s="556"/>
    </row>
    <row r="172" spans="1:18" s="56" customFormat="1" x14ac:dyDescent="0.3">
      <c r="B172" s="572"/>
      <c r="C172" s="572"/>
      <c r="D172" s="573"/>
      <c r="E172" s="573"/>
      <c r="F172" s="573"/>
      <c r="G172" s="573"/>
      <c r="H172" s="445" t="s">
        <v>230</v>
      </c>
      <c r="I172" s="663">
        <f>SUM(I121:I170)</f>
        <v>0</v>
      </c>
      <c r="J172" s="662"/>
      <c r="K172" s="445" t="s">
        <v>230</v>
      </c>
      <c r="L172" s="663">
        <f>SUM(L121:L170)</f>
        <v>0</v>
      </c>
      <c r="M172" s="662"/>
      <c r="N172"/>
      <c r="O172" s="664"/>
      <c r="P172" s="556"/>
    </row>
    <row r="173" spans="1:18" x14ac:dyDescent="0.3">
      <c r="L173"/>
      <c r="M173"/>
      <c r="O173" s="665"/>
      <c r="P173" s="657"/>
    </row>
    <row r="174" spans="1:18" s="37" customFormat="1" ht="27.75" customHeight="1" x14ac:dyDescent="0.3">
      <c r="B174" s="333" t="s">
        <v>247</v>
      </c>
      <c r="C174" s="353"/>
      <c r="D174" s="354"/>
      <c r="E174" s="355"/>
      <c r="F174" s="355"/>
      <c r="G174" s="355"/>
      <c r="H174" s="479"/>
      <c r="I174" s="355"/>
      <c r="J174" s="355"/>
      <c r="K174" s="355"/>
      <c r="L174" s="674"/>
      <c r="M174" s="337"/>
      <c r="O174" s="665"/>
      <c r="P174" s="657"/>
    </row>
    <row r="175" spans="1:18" s="43" customFormat="1" ht="15" customHeight="1" x14ac:dyDescent="0.3">
      <c r="B175" s="335"/>
      <c r="C175" s="335"/>
      <c r="D175" s="335"/>
      <c r="E175" s="335"/>
      <c r="F175" s="335"/>
      <c r="G175" s="335"/>
      <c r="H175" s="480"/>
      <c r="I175" s="350"/>
      <c r="J175" s="350"/>
      <c r="K175" s="350"/>
      <c r="L175" s="350"/>
      <c r="M175" s="350"/>
      <c r="O175" s="665"/>
      <c r="P175" s="658"/>
    </row>
    <row r="176" spans="1:18" x14ac:dyDescent="0.3">
      <c r="O176" s="665"/>
      <c r="P176" s="658"/>
    </row>
    <row r="177" spans="2:15" ht="18" x14ac:dyDescent="0.3">
      <c r="B177" s="588"/>
      <c r="C177" s="797" t="s">
        <v>248</v>
      </c>
      <c r="D177" s="798"/>
      <c r="E177" s="798"/>
      <c r="F177" s="799"/>
      <c r="G177" s="796" t="s">
        <v>249</v>
      </c>
      <c r="H177" s="785"/>
      <c r="I177" s="788" t="s">
        <v>250</v>
      </c>
      <c r="J177" s="788"/>
      <c r="K177" s="788"/>
      <c r="L177"/>
      <c r="M177" s="658"/>
      <c r="N177" s="681"/>
      <c r="O177" s="666"/>
    </row>
    <row r="178" spans="2:15" ht="21.9" customHeight="1" x14ac:dyDescent="0.3">
      <c r="B178" s="789" t="s">
        <v>251</v>
      </c>
      <c r="C178" s="791" t="s">
        <v>166</v>
      </c>
      <c r="D178" s="785" t="s">
        <v>252</v>
      </c>
      <c r="E178" s="786" t="s">
        <v>253</v>
      </c>
      <c r="F178" s="787"/>
      <c r="G178" s="785" t="s">
        <v>254</v>
      </c>
      <c r="H178" s="785" t="s">
        <v>255</v>
      </c>
      <c r="I178" s="788" t="s">
        <v>256</v>
      </c>
      <c r="J178" s="788" t="s">
        <v>257</v>
      </c>
      <c r="K178" s="788" t="s">
        <v>258</v>
      </c>
      <c r="L178"/>
      <c r="M178" s="658"/>
      <c r="N178" s="681"/>
      <c r="O178" s="666"/>
    </row>
    <row r="179" spans="2:15" ht="21.9" customHeight="1" x14ac:dyDescent="0.3">
      <c r="B179" s="790"/>
      <c r="C179" s="791"/>
      <c r="D179" s="785"/>
      <c r="E179" s="507" t="s">
        <v>259</v>
      </c>
      <c r="F179" s="507" t="s">
        <v>260</v>
      </c>
      <c r="G179" s="785"/>
      <c r="H179" s="785"/>
      <c r="I179" s="788"/>
      <c r="J179" s="788"/>
      <c r="K179" s="788"/>
      <c r="L179"/>
      <c r="M179" s="658"/>
      <c r="N179" s="681"/>
      <c r="O179" s="666"/>
    </row>
    <row r="180" spans="2:15" x14ac:dyDescent="0.3">
      <c r="B180" s="471" t="s">
        <v>261</v>
      </c>
      <c r="C180" s="447"/>
      <c r="D180" s="447"/>
      <c r="E180" s="448"/>
      <c r="F180" s="448"/>
      <c r="G180" s="447"/>
      <c r="H180" s="449">
        <v>0</v>
      </c>
      <c r="I180" s="450"/>
      <c r="J180" s="449">
        <v>0</v>
      </c>
      <c r="K180" s="449">
        <f>I180*J180</f>
        <v>0</v>
      </c>
      <c r="L180"/>
      <c r="M180" s="658"/>
      <c r="N180" s="681"/>
      <c r="O180" s="666"/>
    </row>
    <row r="181" spans="2:15" x14ac:dyDescent="0.3">
      <c r="B181" s="471" t="s">
        <v>262</v>
      </c>
      <c r="C181" s="447"/>
      <c r="D181" s="447"/>
      <c r="E181" s="448"/>
      <c r="F181" s="448"/>
      <c r="G181" s="447"/>
      <c r="H181" s="449">
        <v>0</v>
      </c>
      <c r="I181" s="450"/>
      <c r="J181" s="449">
        <v>0</v>
      </c>
      <c r="K181" s="449">
        <f t="shared" ref="K181:L227" si="8">I181*J181</f>
        <v>0</v>
      </c>
      <c r="L181"/>
      <c r="M181" s="658"/>
      <c r="N181" s="681"/>
      <c r="O181" s="666"/>
    </row>
    <row r="182" spans="2:15" x14ac:dyDescent="0.3">
      <c r="B182" s="471" t="s">
        <v>263</v>
      </c>
      <c r="C182" s="447"/>
      <c r="D182" s="447"/>
      <c r="E182" s="448"/>
      <c r="F182" s="448"/>
      <c r="G182" s="447"/>
      <c r="H182" s="449">
        <v>0</v>
      </c>
      <c r="I182" s="450"/>
      <c r="J182" s="449">
        <v>0</v>
      </c>
      <c r="K182" s="449">
        <f t="shared" si="8"/>
        <v>0</v>
      </c>
      <c r="L182"/>
      <c r="M182" s="658"/>
      <c r="N182" s="681"/>
      <c r="O182" s="666"/>
    </row>
    <row r="183" spans="2:15" x14ac:dyDescent="0.3">
      <c r="B183" s="447"/>
      <c r="C183" s="447"/>
      <c r="D183" s="447"/>
      <c r="E183" s="448"/>
      <c r="F183" s="448"/>
      <c r="G183" s="447"/>
      <c r="H183" s="449">
        <v>0</v>
      </c>
      <c r="I183" s="450"/>
      <c r="J183" s="449">
        <v>0</v>
      </c>
      <c r="K183" s="449">
        <f t="shared" si="8"/>
        <v>0</v>
      </c>
      <c r="L183"/>
      <c r="M183" s="658"/>
      <c r="N183" s="681"/>
      <c r="O183" s="666"/>
    </row>
    <row r="184" spans="2:15" x14ac:dyDescent="0.3">
      <c r="B184" s="447"/>
      <c r="C184" s="447"/>
      <c r="D184" s="447"/>
      <c r="E184" s="448"/>
      <c r="F184" s="448"/>
      <c r="G184" s="447"/>
      <c r="H184" s="449">
        <v>0</v>
      </c>
      <c r="I184" s="450"/>
      <c r="J184" s="449">
        <v>0</v>
      </c>
      <c r="K184" s="449">
        <f t="shared" si="8"/>
        <v>0</v>
      </c>
      <c r="L184"/>
      <c r="M184" s="658"/>
      <c r="N184" s="681"/>
      <c r="O184" s="666"/>
    </row>
    <row r="185" spans="2:15" x14ac:dyDescent="0.3">
      <c r="B185" s="447"/>
      <c r="C185" s="447"/>
      <c r="D185" s="447"/>
      <c r="E185" s="448"/>
      <c r="F185" s="448"/>
      <c r="G185" s="447"/>
      <c r="H185" s="449">
        <v>0</v>
      </c>
      <c r="I185" s="450"/>
      <c r="J185" s="449">
        <v>0</v>
      </c>
      <c r="K185" s="449">
        <f t="shared" si="8"/>
        <v>0</v>
      </c>
      <c r="L185"/>
      <c r="M185" s="658"/>
      <c r="N185" s="681"/>
      <c r="O185" s="666"/>
    </row>
    <row r="186" spans="2:15" x14ac:dyDescent="0.3">
      <c r="B186" s="447"/>
      <c r="C186" s="447"/>
      <c r="D186" s="447"/>
      <c r="E186" s="448"/>
      <c r="F186" s="448"/>
      <c r="G186" s="447"/>
      <c r="H186" s="449">
        <v>0</v>
      </c>
      <c r="I186" s="450"/>
      <c r="J186" s="449">
        <v>0</v>
      </c>
      <c r="K186" s="449">
        <f t="shared" si="8"/>
        <v>0</v>
      </c>
      <c r="L186"/>
      <c r="M186" s="658"/>
      <c r="N186" s="681"/>
      <c r="O186" s="666"/>
    </row>
    <row r="187" spans="2:15" x14ac:dyDescent="0.3">
      <c r="B187" s="447"/>
      <c r="C187" s="447"/>
      <c r="D187" s="447"/>
      <c r="E187" s="448"/>
      <c r="F187" s="448"/>
      <c r="G187" s="447"/>
      <c r="H187" s="449">
        <v>0</v>
      </c>
      <c r="I187" s="450"/>
      <c r="J187" s="449">
        <v>0</v>
      </c>
      <c r="K187" s="449">
        <f>I187*J187</f>
        <v>0</v>
      </c>
      <c r="L187"/>
      <c r="M187" s="658"/>
      <c r="N187" s="681"/>
      <c r="O187" s="666"/>
    </row>
    <row r="188" spans="2:15" x14ac:dyDescent="0.3">
      <c r="B188" s="447"/>
      <c r="C188" s="447"/>
      <c r="D188" s="447"/>
      <c r="E188" s="448"/>
      <c r="F188" s="448"/>
      <c r="G188" s="447"/>
      <c r="H188" s="449">
        <v>0</v>
      </c>
      <c r="I188" s="450"/>
      <c r="J188" s="449">
        <v>0</v>
      </c>
      <c r="K188" s="449">
        <f t="shared" si="8"/>
        <v>0</v>
      </c>
      <c r="L188"/>
      <c r="M188" s="658"/>
      <c r="N188" s="681"/>
      <c r="O188" s="666"/>
    </row>
    <row r="189" spans="2:15" x14ac:dyDescent="0.3">
      <c r="B189" s="447"/>
      <c r="C189" s="447"/>
      <c r="D189" s="447"/>
      <c r="E189" s="448"/>
      <c r="F189" s="448"/>
      <c r="G189" s="447"/>
      <c r="H189" s="449">
        <v>0</v>
      </c>
      <c r="I189" s="450"/>
      <c r="J189" s="449">
        <v>0</v>
      </c>
      <c r="K189" s="449">
        <f t="shared" si="8"/>
        <v>0</v>
      </c>
      <c r="L189"/>
      <c r="M189" s="658"/>
      <c r="N189" s="681"/>
      <c r="O189" s="666"/>
    </row>
    <row r="190" spans="2:15" x14ac:dyDescent="0.3">
      <c r="B190" s="447"/>
      <c r="C190" s="447"/>
      <c r="D190" s="447"/>
      <c r="E190" s="448"/>
      <c r="F190" s="448"/>
      <c r="G190" s="447"/>
      <c r="H190" s="449">
        <v>0</v>
      </c>
      <c r="I190" s="450"/>
      <c r="J190" s="449">
        <v>0</v>
      </c>
      <c r="K190" s="449">
        <f t="shared" si="8"/>
        <v>0</v>
      </c>
      <c r="L190"/>
      <c r="M190" s="658"/>
      <c r="N190" s="681"/>
      <c r="O190" s="666"/>
    </row>
    <row r="191" spans="2:15" x14ac:dyDescent="0.3">
      <c r="B191" s="447"/>
      <c r="C191" s="447"/>
      <c r="D191" s="447"/>
      <c r="E191" s="448"/>
      <c r="F191" s="448"/>
      <c r="G191" s="447"/>
      <c r="H191" s="449">
        <v>0</v>
      </c>
      <c r="I191" s="450"/>
      <c r="J191" s="449">
        <v>0</v>
      </c>
      <c r="K191" s="449">
        <f t="shared" si="8"/>
        <v>0</v>
      </c>
      <c r="L191"/>
      <c r="M191" s="658"/>
      <c r="N191" s="681"/>
      <c r="O191" s="666"/>
    </row>
    <row r="192" spans="2:15" x14ac:dyDescent="0.3">
      <c r="B192" s="447"/>
      <c r="C192" s="447"/>
      <c r="D192" s="447"/>
      <c r="E192" s="448"/>
      <c r="F192" s="448"/>
      <c r="G192" s="447"/>
      <c r="H192" s="449">
        <v>0</v>
      </c>
      <c r="I192" s="450"/>
      <c r="J192" s="449">
        <v>0</v>
      </c>
      <c r="K192" s="449">
        <f t="shared" si="8"/>
        <v>0</v>
      </c>
      <c r="L192"/>
      <c r="M192" s="658"/>
      <c r="N192" s="681"/>
      <c r="O192" s="666"/>
    </row>
    <row r="193" spans="2:15" x14ac:dyDescent="0.3">
      <c r="B193" s="447"/>
      <c r="C193" s="447"/>
      <c r="D193" s="447"/>
      <c r="E193" s="448"/>
      <c r="F193" s="448"/>
      <c r="G193" s="447"/>
      <c r="H193" s="449">
        <v>0</v>
      </c>
      <c r="I193" s="450"/>
      <c r="J193" s="449">
        <v>0</v>
      </c>
      <c r="K193" s="449">
        <f t="shared" si="8"/>
        <v>0</v>
      </c>
      <c r="L193"/>
      <c r="M193" s="658"/>
      <c r="N193" s="681"/>
      <c r="O193" s="666"/>
    </row>
    <row r="194" spans="2:15" x14ac:dyDescent="0.3">
      <c r="B194" s="447"/>
      <c r="C194" s="447"/>
      <c r="D194" s="447"/>
      <c r="E194" s="448"/>
      <c r="F194" s="448"/>
      <c r="G194" s="447"/>
      <c r="H194" s="449">
        <v>0</v>
      </c>
      <c r="I194" s="450"/>
      <c r="J194" s="449">
        <v>0</v>
      </c>
      <c r="K194" s="449">
        <f t="shared" si="8"/>
        <v>0</v>
      </c>
      <c r="L194"/>
      <c r="M194" s="658"/>
      <c r="N194" s="681"/>
      <c r="O194" s="666"/>
    </row>
    <row r="195" spans="2:15" x14ac:dyDescent="0.3">
      <c r="B195" s="447"/>
      <c r="C195" s="447"/>
      <c r="D195" s="447"/>
      <c r="E195" s="448"/>
      <c r="F195" s="448"/>
      <c r="G195" s="447"/>
      <c r="H195" s="449">
        <v>0</v>
      </c>
      <c r="I195" s="450"/>
      <c r="J195" s="449">
        <v>0</v>
      </c>
      <c r="K195" s="449">
        <f t="shared" si="8"/>
        <v>0</v>
      </c>
      <c r="L195"/>
      <c r="M195" s="658"/>
      <c r="N195" s="681"/>
      <c r="O195" s="666"/>
    </row>
    <row r="196" spans="2:15" hidden="1" x14ac:dyDescent="0.3">
      <c r="B196" s="447"/>
      <c r="C196" s="447"/>
      <c r="D196" s="447"/>
      <c r="E196" s="448"/>
      <c r="F196" s="448"/>
      <c r="G196" s="448"/>
      <c r="H196" s="447"/>
      <c r="I196" s="449"/>
      <c r="J196" s="450"/>
      <c r="K196" s="449"/>
      <c r="L196" s="449">
        <f t="shared" si="8"/>
        <v>0</v>
      </c>
      <c r="M196"/>
      <c r="N196" s="658"/>
      <c r="O196" s="666"/>
    </row>
    <row r="197" spans="2:15" hidden="1" x14ac:dyDescent="0.3">
      <c r="B197" s="447"/>
      <c r="C197" s="447"/>
      <c r="D197" s="447"/>
      <c r="E197" s="448"/>
      <c r="F197" s="448"/>
      <c r="G197" s="448"/>
      <c r="H197" s="447"/>
      <c r="I197" s="449"/>
      <c r="J197" s="450"/>
      <c r="K197" s="449"/>
      <c r="L197" s="449">
        <f t="shared" si="8"/>
        <v>0</v>
      </c>
      <c r="M197"/>
      <c r="N197" s="658"/>
      <c r="O197" s="666"/>
    </row>
    <row r="198" spans="2:15" hidden="1" x14ac:dyDescent="0.3">
      <c r="B198" s="447"/>
      <c r="C198" s="447"/>
      <c r="D198" s="447"/>
      <c r="E198" s="448"/>
      <c r="F198" s="448"/>
      <c r="G198" s="448"/>
      <c r="H198" s="447"/>
      <c r="I198" s="449"/>
      <c r="J198" s="450"/>
      <c r="K198" s="449"/>
      <c r="L198" s="449">
        <f t="shared" si="8"/>
        <v>0</v>
      </c>
      <c r="M198"/>
      <c r="N198" s="658"/>
      <c r="O198" s="666"/>
    </row>
    <row r="199" spans="2:15" hidden="1" x14ac:dyDescent="0.3">
      <c r="B199" s="563"/>
      <c r="C199" s="563"/>
      <c r="D199" s="563"/>
      <c r="E199" s="564"/>
      <c r="F199" s="564"/>
      <c r="G199" s="564"/>
      <c r="H199" s="563"/>
      <c r="I199" s="449"/>
      <c r="J199" s="450"/>
      <c r="K199" s="449"/>
      <c r="L199" s="449">
        <f t="shared" si="8"/>
        <v>0</v>
      </c>
      <c r="M199"/>
      <c r="N199" s="658"/>
      <c r="O199" s="666"/>
    </row>
    <row r="200" spans="2:15" hidden="1" x14ac:dyDescent="0.3">
      <c r="B200" s="563"/>
      <c r="C200" s="563"/>
      <c r="D200" s="563"/>
      <c r="E200" s="564"/>
      <c r="F200" s="564"/>
      <c r="G200" s="564"/>
      <c r="H200" s="563"/>
      <c r="I200" s="449"/>
      <c r="J200" s="450"/>
      <c r="K200" s="449"/>
      <c r="L200" s="449">
        <f t="shared" si="8"/>
        <v>0</v>
      </c>
      <c r="M200"/>
      <c r="N200" s="658"/>
      <c r="O200" s="666"/>
    </row>
    <row r="201" spans="2:15" hidden="1" x14ac:dyDescent="0.3">
      <c r="B201" s="563"/>
      <c r="C201" s="563"/>
      <c r="D201" s="563"/>
      <c r="E201" s="564"/>
      <c r="F201" s="564"/>
      <c r="G201" s="564"/>
      <c r="H201" s="563"/>
      <c r="I201" s="449"/>
      <c r="J201" s="450"/>
      <c r="K201" s="449"/>
      <c r="L201" s="449">
        <f t="shared" si="8"/>
        <v>0</v>
      </c>
      <c r="M201"/>
      <c r="N201" s="658"/>
      <c r="O201" s="666"/>
    </row>
    <row r="202" spans="2:15" hidden="1" x14ac:dyDescent="0.3">
      <c r="B202" s="563"/>
      <c r="C202" s="563"/>
      <c r="D202" s="563"/>
      <c r="E202" s="564"/>
      <c r="F202" s="564"/>
      <c r="G202" s="564"/>
      <c r="H202" s="563"/>
      <c r="I202" s="449"/>
      <c r="J202" s="450"/>
      <c r="K202" s="449"/>
      <c r="L202" s="449">
        <f t="shared" si="8"/>
        <v>0</v>
      </c>
      <c r="M202"/>
      <c r="N202" s="658"/>
      <c r="O202" s="666"/>
    </row>
    <row r="203" spans="2:15" hidden="1" x14ac:dyDescent="0.3">
      <c r="B203" s="563"/>
      <c r="C203" s="563"/>
      <c r="D203" s="563"/>
      <c r="E203" s="564"/>
      <c r="F203" s="564"/>
      <c r="G203" s="564"/>
      <c r="H203" s="563"/>
      <c r="I203" s="449"/>
      <c r="J203" s="450"/>
      <c r="K203" s="449"/>
      <c r="L203" s="449">
        <f t="shared" si="8"/>
        <v>0</v>
      </c>
      <c r="M203"/>
      <c r="N203" s="658"/>
      <c r="O203" s="666"/>
    </row>
    <row r="204" spans="2:15" hidden="1" x14ac:dyDescent="0.3">
      <c r="B204" s="563"/>
      <c r="C204" s="563"/>
      <c r="D204" s="563"/>
      <c r="E204" s="564"/>
      <c r="F204" s="564"/>
      <c r="G204" s="564"/>
      <c r="H204" s="563"/>
      <c r="I204" s="449"/>
      <c r="J204" s="450"/>
      <c r="K204" s="449"/>
      <c r="L204" s="449">
        <f t="shared" si="8"/>
        <v>0</v>
      </c>
      <c r="M204"/>
      <c r="N204" s="658"/>
      <c r="O204" s="666"/>
    </row>
    <row r="205" spans="2:15" hidden="1" x14ac:dyDescent="0.3">
      <c r="B205" s="563"/>
      <c r="C205" s="563"/>
      <c r="D205" s="563"/>
      <c r="E205" s="564"/>
      <c r="F205" s="564"/>
      <c r="G205" s="564"/>
      <c r="H205" s="563"/>
      <c r="I205" s="449"/>
      <c r="J205" s="450"/>
      <c r="K205" s="449"/>
      <c r="L205" s="449">
        <f t="shared" si="8"/>
        <v>0</v>
      </c>
      <c r="M205"/>
      <c r="N205" s="658"/>
      <c r="O205" s="666"/>
    </row>
    <row r="206" spans="2:15" hidden="1" x14ac:dyDescent="0.3">
      <c r="B206" s="563"/>
      <c r="C206" s="563"/>
      <c r="D206" s="563"/>
      <c r="E206" s="564"/>
      <c r="F206" s="564"/>
      <c r="G206" s="564"/>
      <c r="H206" s="563"/>
      <c r="I206" s="449"/>
      <c r="J206" s="450"/>
      <c r="K206" s="449"/>
      <c r="L206" s="449">
        <f t="shared" si="8"/>
        <v>0</v>
      </c>
      <c r="M206"/>
      <c r="N206" s="658"/>
      <c r="O206" s="666"/>
    </row>
    <row r="207" spans="2:15" hidden="1" x14ac:dyDescent="0.3">
      <c r="B207" s="563"/>
      <c r="C207" s="563"/>
      <c r="D207" s="563"/>
      <c r="E207" s="564"/>
      <c r="F207" s="564"/>
      <c r="G207" s="564"/>
      <c r="H207" s="563"/>
      <c r="I207" s="449"/>
      <c r="J207" s="450"/>
      <c r="K207" s="449"/>
      <c r="L207" s="449">
        <f t="shared" si="8"/>
        <v>0</v>
      </c>
      <c r="M207"/>
      <c r="N207" s="658"/>
      <c r="O207" s="666"/>
    </row>
    <row r="208" spans="2:15" hidden="1" x14ac:dyDescent="0.3">
      <c r="B208" s="563"/>
      <c r="C208" s="563"/>
      <c r="D208" s="563"/>
      <c r="E208" s="564"/>
      <c r="F208" s="564"/>
      <c r="G208" s="564"/>
      <c r="H208" s="563"/>
      <c r="I208" s="449"/>
      <c r="J208" s="450"/>
      <c r="K208" s="449"/>
      <c r="L208" s="449">
        <f t="shared" si="8"/>
        <v>0</v>
      </c>
      <c r="M208"/>
      <c r="N208" s="658"/>
      <c r="O208" s="666"/>
    </row>
    <row r="209" spans="2:15" hidden="1" x14ac:dyDescent="0.3">
      <c r="B209" s="563"/>
      <c r="C209" s="563"/>
      <c r="D209" s="563"/>
      <c r="E209" s="564"/>
      <c r="F209" s="564"/>
      <c r="G209" s="564"/>
      <c r="H209" s="563"/>
      <c r="I209" s="449"/>
      <c r="J209" s="450"/>
      <c r="K209" s="449"/>
      <c r="L209" s="449">
        <f t="shared" si="8"/>
        <v>0</v>
      </c>
      <c r="M209"/>
      <c r="N209" s="658"/>
      <c r="O209" s="666"/>
    </row>
    <row r="210" spans="2:15" hidden="1" x14ac:dyDescent="0.3">
      <c r="B210" s="563"/>
      <c r="C210" s="563"/>
      <c r="D210" s="563"/>
      <c r="E210" s="564"/>
      <c r="F210" s="564"/>
      <c r="G210" s="564"/>
      <c r="H210" s="563"/>
      <c r="I210" s="449"/>
      <c r="J210" s="450"/>
      <c r="K210" s="449"/>
      <c r="L210" s="449">
        <f t="shared" si="8"/>
        <v>0</v>
      </c>
      <c r="M210"/>
      <c r="N210" s="658"/>
      <c r="O210" s="666"/>
    </row>
    <row r="211" spans="2:15" hidden="1" x14ac:dyDescent="0.3">
      <c r="B211" s="563"/>
      <c r="C211" s="563"/>
      <c r="D211" s="563"/>
      <c r="E211" s="564"/>
      <c r="F211" s="564"/>
      <c r="G211" s="564"/>
      <c r="H211" s="563"/>
      <c r="I211" s="449"/>
      <c r="J211" s="450"/>
      <c r="K211" s="449"/>
      <c r="L211" s="449">
        <f t="shared" si="8"/>
        <v>0</v>
      </c>
      <c r="M211"/>
      <c r="N211" s="658"/>
      <c r="O211" s="666"/>
    </row>
    <row r="212" spans="2:15" hidden="1" x14ac:dyDescent="0.3">
      <c r="B212" s="563"/>
      <c r="C212" s="563"/>
      <c r="D212" s="563"/>
      <c r="E212" s="564"/>
      <c r="F212" s="564"/>
      <c r="G212" s="564"/>
      <c r="H212" s="563"/>
      <c r="I212" s="449"/>
      <c r="J212" s="450"/>
      <c r="K212" s="449"/>
      <c r="L212" s="449">
        <f t="shared" si="8"/>
        <v>0</v>
      </c>
      <c r="M212"/>
      <c r="N212" s="658"/>
      <c r="O212" s="666"/>
    </row>
    <row r="213" spans="2:15" hidden="1" x14ac:dyDescent="0.3">
      <c r="B213" s="563"/>
      <c r="C213" s="563"/>
      <c r="D213" s="563"/>
      <c r="E213" s="564"/>
      <c r="F213" s="564"/>
      <c r="G213" s="564"/>
      <c r="H213" s="563"/>
      <c r="I213" s="449"/>
      <c r="J213" s="450"/>
      <c r="K213" s="449"/>
      <c r="L213" s="449">
        <f t="shared" si="8"/>
        <v>0</v>
      </c>
      <c r="M213"/>
      <c r="N213" s="658"/>
      <c r="O213" s="666"/>
    </row>
    <row r="214" spans="2:15" hidden="1" x14ac:dyDescent="0.3">
      <c r="B214" s="563"/>
      <c r="C214" s="563"/>
      <c r="D214" s="563"/>
      <c r="E214" s="564"/>
      <c r="F214" s="564"/>
      <c r="G214" s="564"/>
      <c r="H214" s="563"/>
      <c r="I214" s="449"/>
      <c r="J214" s="450"/>
      <c r="K214" s="449"/>
      <c r="L214" s="449">
        <f t="shared" si="8"/>
        <v>0</v>
      </c>
      <c r="M214"/>
      <c r="N214" s="658"/>
      <c r="O214" s="666"/>
    </row>
    <row r="215" spans="2:15" hidden="1" x14ac:dyDescent="0.3">
      <c r="B215" s="563"/>
      <c r="C215" s="563"/>
      <c r="D215" s="563"/>
      <c r="E215" s="564"/>
      <c r="F215" s="564"/>
      <c r="G215" s="564"/>
      <c r="H215" s="563"/>
      <c r="I215" s="449"/>
      <c r="J215" s="450"/>
      <c r="K215" s="449"/>
      <c r="L215" s="449">
        <f t="shared" si="8"/>
        <v>0</v>
      </c>
      <c r="M215"/>
      <c r="N215" s="658"/>
      <c r="O215" s="666"/>
    </row>
    <row r="216" spans="2:15" hidden="1" x14ac:dyDescent="0.3">
      <c r="B216" s="563"/>
      <c r="C216" s="563"/>
      <c r="D216" s="563"/>
      <c r="E216" s="564"/>
      <c r="F216" s="564"/>
      <c r="G216" s="564"/>
      <c r="H216" s="563"/>
      <c r="I216" s="449"/>
      <c r="J216" s="450"/>
      <c r="K216" s="449"/>
      <c r="L216" s="449">
        <f t="shared" si="8"/>
        <v>0</v>
      </c>
      <c r="M216"/>
      <c r="N216" s="658"/>
      <c r="O216" s="666"/>
    </row>
    <row r="217" spans="2:15" hidden="1" x14ac:dyDescent="0.3">
      <c r="B217" s="563"/>
      <c r="C217" s="563"/>
      <c r="D217" s="563"/>
      <c r="E217" s="564"/>
      <c r="F217" s="564"/>
      <c r="G217" s="564"/>
      <c r="H217" s="563"/>
      <c r="I217" s="449"/>
      <c r="J217" s="450"/>
      <c r="K217" s="449"/>
      <c r="L217" s="449">
        <f t="shared" si="8"/>
        <v>0</v>
      </c>
      <c r="M217"/>
      <c r="N217" s="658"/>
      <c r="O217" s="666"/>
    </row>
    <row r="218" spans="2:15" hidden="1" x14ac:dyDescent="0.3">
      <c r="B218" s="563"/>
      <c r="C218" s="563"/>
      <c r="D218" s="563"/>
      <c r="E218" s="564"/>
      <c r="F218" s="564"/>
      <c r="G218" s="564"/>
      <c r="H218" s="563"/>
      <c r="I218" s="449"/>
      <c r="J218" s="450"/>
      <c r="K218" s="449"/>
      <c r="L218" s="449">
        <f t="shared" si="8"/>
        <v>0</v>
      </c>
      <c r="M218"/>
      <c r="N218" s="658"/>
      <c r="O218" s="666"/>
    </row>
    <row r="219" spans="2:15" hidden="1" x14ac:dyDescent="0.3">
      <c r="B219" s="563"/>
      <c r="C219" s="563"/>
      <c r="D219" s="563"/>
      <c r="E219" s="564"/>
      <c r="F219" s="564"/>
      <c r="G219" s="564"/>
      <c r="H219" s="563"/>
      <c r="I219" s="449"/>
      <c r="J219" s="450"/>
      <c r="K219" s="449"/>
      <c r="L219" s="449">
        <f t="shared" si="8"/>
        <v>0</v>
      </c>
      <c r="M219"/>
      <c r="N219" s="658"/>
      <c r="O219" s="666"/>
    </row>
    <row r="220" spans="2:15" hidden="1" x14ac:dyDescent="0.3">
      <c r="B220" s="563"/>
      <c r="C220" s="563"/>
      <c r="D220" s="563"/>
      <c r="E220" s="564"/>
      <c r="F220" s="564"/>
      <c r="G220" s="564"/>
      <c r="H220" s="563"/>
      <c r="I220" s="449"/>
      <c r="J220" s="450"/>
      <c r="K220" s="449"/>
      <c r="L220" s="449">
        <f t="shared" si="8"/>
        <v>0</v>
      </c>
      <c r="M220"/>
      <c r="N220" s="658"/>
      <c r="O220" s="666"/>
    </row>
    <row r="221" spans="2:15" hidden="1" x14ac:dyDescent="0.3">
      <c r="B221" s="563"/>
      <c r="C221" s="563"/>
      <c r="D221" s="563"/>
      <c r="E221" s="564"/>
      <c r="F221" s="564"/>
      <c r="G221" s="564"/>
      <c r="H221" s="563"/>
      <c r="I221" s="449"/>
      <c r="J221" s="450"/>
      <c r="K221" s="449"/>
      <c r="L221" s="449">
        <f t="shared" si="8"/>
        <v>0</v>
      </c>
      <c r="M221"/>
      <c r="N221" s="658"/>
      <c r="O221" s="666"/>
    </row>
    <row r="222" spans="2:15" hidden="1" x14ac:dyDescent="0.3">
      <c r="B222" s="563"/>
      <c r="C222" s="563"/>
      <c r="D222" s="563"/>
      <c r="E222" s="564"/>
      <c r="F222" s="564"/>
      <c r="G222" s="564"/>
      <c r="H222" s="563"/>
      <c r="I222" s="449"/>
      <c r="J222" s="450"/>
      <c r="K222" s="449"/>
      <c r="L222" s="449">
        <f t="shared" si="8"/>
        <v>0</v>
      </c>
      <c r="M222"/>
      <c r="N222" s="658"/>
      <c r="O222" s="666"/>
    </row>
    <row r="223" spans="2:15" hidden="1" x14ac:dyDescent="0.3">
      <c r="B223" s="563"/>
      <c r="C223" s="563"/>
      <c r="D223" s="563"/>
      <c r="E223" s="564"/>
      <c r="F223" s="564"/>
      <c r="G223" s="564"/>
      <c r="H223" s="563"/>
      <c r="I223" s="449"/>
      <c r="J223" s="450"/>
      <c r="K223" s="449"/>
      <c r="L223" s="449">
        <f t="shared" si="8"/>
        <v>0</v>
      </c>
      <c r="M223"/>
      <c r="N223" s="658"/>
      <c r="O223" s="666"/>
    </row>
    <row r="224" spans="2:15" hidden="1" x14ac:dyDescent="0.3">
      <c r="B224" s="563"/>
      <c r="C224" s="563"/>
      <c r="D224" s="563"/>
      <c r="E224" s="564"/>
      <c r="F224" s="564"/>
      <c r="G224" s="564"/>
      <c r="H224" s="563"/>
      <c r="I224" s="449"/>
      <c r="J224" s="450"/>
      <c r="K224" s="449"/>
      <c r="L224" s="449">
        <f t="shared" si="8"/>
        <v>0</v>
      </c>
      <c r="M224"/>
      <c r="N224" s="658"/>
      <c r="O224" s="666"/>
    </row>
    <row r="225" spans="1:16" hidden="1" x14ac:dyDescent="0.3">
      <c r="B225" s="563"/>
      <c r="C225" s="563"/>
      <c r="D225" s="563"/>
      <c r="E225" s="564"/>
      <c r="F225" s="564"/>
      <c r="G225" s="564"/>
      <c r="H225" s="563"/>
      <c r="I225" s="449"/>
      <c r="J225" s="450"/>
      <c r="K225" s="449"/>
      <c r="L225" s="449">
        <f t="shared" si="8"/>
        <v>0</v>
      </c>
      <c r="M225"/>
      <c r="N225" s="658"/>
      <c r="O225" s="666"/>
    </row>
    <row r="226" spans="1:16" hidden="1" x14ac:dyDescent="0.3">
      <c r="B226" s="563"/>
      <c r="C226" s="563"/>
      <c r="D226" s="563"/>
      <c r="E226" s="564"/>
      <c r="F226" s="564"/>
      <c r="G226" s="564"/>
      <c r="H226" s="563"/>
      <c r="I226" s="449"/>
      <c r="J226" s="450"/>
      <c r="K226" s="449"/>
      <c r="L226" s="449">
        <f t="shared" si="8"/>
        <v>0</v>
      </c>
      <c r="M226"/>
      <c r="N226" s="658"/>
      <c r="O226" s="666"/>
    </row>
    <row r="227" spans="1:16" hidden="1" x14ac:dyDescent="0.3">
      <c r="B227" s="563"/>
      <c r="C227" s="563"/>
      <c r="D227" s="563"/>
      <c r="E227" s="564"/>
      <c r="F227" s="564"/>
      <c r="G227" s="564"/>
      <c r="H227" s="563"/>
      <c r="I227" s="449"/>
      <c r="J227" s="450"/>
      <c r="K227" s="449"/>
      <c r="L227" s="449">
        <f t="shared" si="8"/>
        <v>0</v>
      </c>
      <c r="M227"/>
      <c r="N227" s="658"/>
      <c r="O227" s="666"/>
    </row>
    <row r="228" spans="1:16" ht="12.75" customHeight="1" x14ac:dyDescent="0.3">
      <c r="A228" s="56" t="s">
        <v>118</v>
      </c>
      <c r="B228" s="56"/>
      <c r="C228" s="572"/>
      <c r="D228" s="381"/>
      <c r="E228" s="381"/>
      <c r="F228" s="381"/>
      <c r="G228" s="381"/>
      <c r="H228" s="381"/>
      <c r="I228" s="381"/>
      <c r="J228" s="565"/>
      <c r="K228" s="565"/>
      <c r="L228" s="565"/>
      <c r="M228"/>
      <c r="N228" s="658"/>
      <c r="O228" s="666"/>
    </row>
    <row r="229" spans="1:16" x14ac:dyDescent="0.3">
      <c r="B229" s="381"/>
      <c r="C229" s="381"/>
      <c r="D229" s="381"/>
      <c r="E229" s="381"/>
      <c r="F229" s="381"/>
      <c r="G229" s="566" t="s">
        <v>264</v>
      </c>
      <c r="H229" s="685">
        <f>SUM(H180:H227)</f>
        <v>0</v>
      </c>
      <c r="I229" s="682"/>
      <c r="J229" s="567" t="s">
        <v>265</v>
      </c>
      <c r="K229" s="686">
        <f>SUM(K180:K227)</f>
        <v>0</v>
      </c>
      <c r="L229" s="683"/>
      <c r="M229"/>
      <c r="N229" s="658"/>
      <c r="O229" s="666"/>
    </row>
    <row r="230" spans="1:16" x14ac:dyDescent="0.3">
      <c r="B230" s="381"/>
      <c r="C230" s="381"/>
      <c r="D230" s="381"/>
      <c r="E230" s="381"/>
      <c r="F230" s="381"/>
      <c r="G230" s="381"/>
      <c r="H230" s="381"/>
      <c r="I230" s="381"/>
      <c r="J230" s="381"/>
      <c r="K230" s="381"/>
      <c r="L230" s="565"/>
      <c r="M230" s="565"/>
      <c r="N230" s="565"/>
      <c r="O230" s="665"/>
      <c r="P230" s="658"/>
    </row>
    <row r="231" spans="1:16" x14ac:dyDescent="0.3">
      <c r="B231" s="381"/>
      <c r="C231" s="381"/>
      <c r="D231" s="381"/>
      <c r="E231" s="381"/>
      <c r="F231" s="381"/>
      <c r="G231" s="381"/>
      <c r="H231" s="381"/>
      <c r="I231" s="661"/>
      <c r="J231" s="566" t="s">
        <v>266</v>
      </c>
      <c r="K231" s="687">
        <f>H229+K229</f>
        <v>0</v>
      </c>
      <c r="L231" s="684"/>
      <c r="M231" s="567"/>
      <c r="N231" s="660"/>
      <c r="O231" s="665"/>
      <c r="P231" s="658"/>
    </row>
    <row r="232" spans="1:16" x14ac:dyDescent="0.3">
      <c r="H232" s="30"/>
      <c r="O232" s="665"/>
      <c r="P232" s="658"/>
    </row>
    <row r="233" spans="1:16" x14ac:dyDescent="0.3">
      <c r="H233" s="30"/>
      <c r="O233" s="665"/>
      <c r="P233" s="658"/>
    </row>
    <row r="234" spans="1:16" s="336" customFormat="1" ht="27.75" customHeight="1" x14ac:dyDescent="0.3">
      <c r="B234" s="644" t="s">
        <v>315</v>
      </c>
      <c r="C234" s="644"/>
      <c r="D234" s="644"/>
      <c r="E234" s="644"/>
      <c r="F234" s="644"/>
      <c r="G234" s="644"/>
      <c r="H234" s="644"/>
      <c r="I234" s="648"/>
      <c r="J234" s="554"/>
      <c r="K234" s="338"/>
      <c r="M234"/>
      <c r="N234" s="654"/>
      <c r="O234" s="668"/>
    </row>
    <row r="235" spans="1:16" s="349" customFormat="1" ht="15" customHeight="1" x14ac:dyDescent="0.3">
      <c r="B235" s="335"/>
      <c r="C235" s="335"/>
      <c r="D235" s="350"/>
      <c r="E235" s="351"/>
      <c r="F235" s="351"/>
      <c r="G235" s="351"/>
      <c r="H235" s="478"/>
      <c r="I235" s="351"/>
      <c r="J235" s="351"/>
      <c r="K235" s="352"/>
      <c r="M235"/>
      <c r="N235" s="556"/>
      <c r="O235" s="669"/>
    </row>
    <row r="236" spans="1:16" s="215" customFormat="1" ht="43.2" x14ac:dyDescent="0.3">
      <c r="B236" s="482" t="s">
        <v>312</v>
      </c>
      <c r="C236" s="345" t="s">
        <v>307</v>
      </c>
      <c r="D236" s="784" t="s">
        <v>218</v>
      </c>
      <c r="E236" s="784"/>
      <c r="F236" s="345" t="s">
        <v>177</v>
      </c>
      <c r="G236" s="345" t="s">
        <v>241</v>
      </c>
      <c r="H236" s="345" t="s">
        <v>314</v>
      </c>
      <c r="I236" s="216"/>
      <c r="J236" s="216"/>
      <c r="K236"/>
      <c r="L236" s="555"/>
      <c r="M236" s="555"/>
      <c r="O236" s="670"/>
    </row>
    <row r="237" spans="1:16" s="56" customFormat="1" x14ac:dyDescent="0.3">
      <c r="B237" s="568" t="s">
        <v>309</v>
      </c>
      <c r="C237" s="569"/>
      <c r="D237" s="782"/>
      <c r="E237" s="783"/>
      <c r="F237" s="570"/>
      <c r="G237" s="571"/>
      <c r="H237" s="481">
        <v>0</v>
      </c>
      <c r="I237" s="213"/>
      <c r="J237" s="213"/>
      <c r="K237"/>
      <c r="L237" s="556"/>
      <c r="M237" s="556"/>
      <c r="O237" s="664"/>
    </row>
    <row r="238" spans="1:16" s="56" customFormat="1" x14ac:dyDescent="0.3">
      <c r="B238" s="568" t="s">
        <v>310</v>
      </c>
      <c r="C238" s="569"/>
      <c r="D238" s="782"/>
      <c r="E238" s="783"/>
      <c r="F238" s="570"/>
      <c r="G238" s="571"/>
      <c r="H238" s="481">
        <v>0</v>
      </c>
      <c r="I238" s="213"/>
      <c r="J238" s="213"/>
      <c r="K238"/>
      <c r="L238" s="556"/>
      <c r="M238" s="556"/>
      <c r="O238" s="664"/>
    </row>
    <row r="239" spans="1:16" s="56" customFormat="1" x14ac:dyDescent="0.3">
      <c r="B239" s="568" t="s">
        <v>311</v>
      </c>
      <c r="C239" s="569"/>
      <c r="D239" s="782"/>
      <c r="E239" s="783"/>
      <c r="F239" s="570"/>
      <c r="G239" s="571"/>
      <c r="H239" s="481">
        <v>0</v>
      </c>
      <c r="I239" s="213"/>
      <c r="J239" s="213"/>
      <c r="K239"/>
      <c r="L239" s="556"/>
      <c r="M239" s="556"/>
      <c r="O239" s="664"/>
    </row>
    <row r="240" spans="1:16" s="56" customFormat="1" x14ac:dyDescent="0.3">
      <c r="B240" s="568"/>
      <c r="C240" s="569"/>
      <c r="D240" s="782"/>
      <c r="E240" s="783"/>
      <c r="F240" s="570"/>
      <c r="G240" s="571"/>
      <c r="H240" s="481">
        <v>0</v>
      </c>
      <c r="I240" s="213"/>
      <c r="J240" s="213"/>
      <c r="K240"/>
      <c r="L240" s="556"/>
      <c r="M240" s="556"/>
      <c r="O240" s="664"/>
    </row>
    <row r="241" spans="2:15" s="56" customFormat="1" x14ac:dyDescent="0.3">
      <c r="B241" s="568"/>
      <c r="C241" s="569"/>
      <c r="D241" s="782"/>
      <c r="E241" s="783"/>
      <c r="F241" s="570"/>
      <c r="G241" s="571"/>
      <c r="H241" s="481">
        <v>0</v>
      </c>
      <c r="I241" s="213"/>
      <c r="J241" s="213"/>
      <c r="K241"/>
      <c r="L241" s="556"/>
      <c r="M241" s="556"/>
      <c r="O241" s="664"/>
    </row>
    <row r="242" spans="2:15" s="56" customFormat="1" x14ac:dyDescent="0.3">
      <c r="B242" s="568"/>
      <c r="C242" s="569"/>
      <c r="D242" s="782"/>
      <c r="E242" s="783"/>
      <c r="F242" s="570"/>
      <c r="G242" s="571"/>
      <c r="H242" s="481">
        <v>0</v>
      </c>
      <c r="I242" s="213"/>
      <c r="J242" s="213"/>
      <c r="K242"/>
      <c r="L242" s="556"/>
      <c r="M242" s="556"/>
      <c r="O242" s="664"/>
    </row>
    <row r="243" spans="2:15" s="56" customFormat="1" x14ac:dyDescent="0.3">
      <c r="B243" s="568"/>
      <c r="C243" s="569"/>
      <c r="D243" s="782"/>
      <c r="E243" s="783"/>
      <c r="F243" s="570"/>
      <c r="G243" s="571"/>
      <c r="H243" s="481">
        <v>0</v>
      </c>
      <c r="I243" s="213"/>
      <c r="J243" s="213"/>
      <c r="K243"/>
      <c r="L243" s="556"/>
      <c r="M243" s="556"/>
      <c r="O243" s="664"/>
    </row>
    <row r="244" spans="2:15" s="56" customFormat="1" x14ac:dyDescent="0.3">
      <c r="B244" s="568"/>
      <c r="C244" s="569"/>
      <c r="D244" s="782"/>
      <c r="E244" s="783"/>
      <c r="F244" s="570"/>
      <c r="G244" s="571"/>
      <c r="H244" s="481">
        <v>0</v>
      </c>
      <c r="I244" s="213"/>
      <c r="J244" s="213"/>
      <c r="K244"/>
      <c r="L244" s="556"/>
      <c r="M244" s="556"/>
      <c r="O244" s="664"/>
    </row>
    <row r="245" spans="2:15" s="56" customFormat="1" x14ac:dyDescent="0.3">
      <c r="B245" s="568"/>
      <c r="C245" s="569"/>
      <c r="D245" s="782"/>
      <c r="E245" s="783"/>
      <c r="F245" s="570"/>
      <c r="G245" s="571"/>
      <c r="H245" s="481">
        <v>0</v>
      </c>
      <c r="I245" s="213"/>
      <c r="J245"/>
      <c r="K245" s="556"/>
      <c r="L245" s="556"/>
      <c r="O245" s="664"/>
    </row>
    <row r="246" spans="2:15" s="56" customFormat="1" x14ac:dyDescent="0.3">
      <c r="B246" s="568"/>
      <c r="C246" s="569"/>
      <c r="D246" s="782"/>
      <c r="E246" s="783"/>
      <c r="F246" s="570"/>
      <c r="G246" s="570"/>
      <c r="H246" s="481">
        <v>0</v>
      </c>
      <c r="I246" s="213"/>
      <c r="J246" s="213"/>
      <c r="K246"/>
      <c r="L246" s="556"/>
      <c r="M246" s="556"/>
      <c r="O246" s="664"/>
    </row>
    <row r="247" spans="2:15" s="56" customFormat="1" x14ac:dyDescent="0.3">
      <c r="B247" s="568"/>
      <c r="C247" s="569"/>
      <c r="D247" s="782"/>
      <c r="E247" s="783"/>
      <c r="F247" s="570"/>
      <c r="G247" s="570"/>
      <c r="H247" s="481">
        <v>0</v>
      </c>
      <c r="I247" s="213"/>
      <c r="J247" s="213"/>
      <c r="K247"/>
      <c r="L247" s="556"/>
      <c r="M247" s="556"/>
      <c r="O247" s="664"/>
    </row>
    <row r="248" spans="2:15" s="56" customFormat="1" x14ac:dyDescent="0.3">
      <c r="B248" s="568"/>
      <c r="C248" s="569"/>
      <c r="D248" s="782"/>
      <c r="E248" s="783"/>
      <c r="F248" s="570"/>
      <c r="G248" s="570"/>
      <c r="H248" s="481">
        <v>0</v>
      </c>
      <c r="I248" s="213"/>
      <c r="J248" s="213"/>
      <c r="K248"/>
      <c r="L248" s="556"/>
      <c r="M248" s="556"/>
      <c r="O248" s="664"/>
    </row>
    <row r="249" spans="2:15" s="56" customFormat="1" hidden="1" x14ac:dyDescent="0.3">
      <c r="B249" s="568"/>
      <c r="C249" s="569"/>
      <c r="D249" s="782"/>
      <c r="E249" s="783"/>
      <c r="F249" s="570"/>
      <c r="G249" s="570"/>
      <c r="H249" s="481">
        <v>0</v>
      </c>
      <c r="I249" s="213"/>
      <c r="J249" s="213"/>
      <c r="K249"/>
      <c r="L249" s="556"/>
      <c r="M249" s="556"/>
      <c r="O249" s="664"/>
    </row>
    <row r="250" spans="2:15" s="56" customFormat="1" hidden="1" x14ac:dyDescent="0.3">
      <c r="B250" s="568"/>
      <c r="C250" s="569"/>
      <c r="D250" s="782"/>
      <c r="E250" s="783"/>
      <c r="F250" s="570"/>
      <c r="G250" s="570"/>
      <c r="H250" s="481">
        <v>0</v>
      </c>
      <c r="I250" s="213"/>
      <c r="J250" s="213"/>
      <c r="K250"/>
      <c r="L250" s="556"/>
      <c r="M250" s="556"/>
      <c r="O250" s="664"/>
    </row>
    <row r="251" spans="2:15" s="56" customFormat="1" hidden="1" x14ac:dyDescent="0.3">
      <c r="B251" s="568"/>
      <c r="C251" s="569"/>
      <c r="D251" s="782"/>
      <c r="E251" s="783"/>
      <c r="F251" s="570"/>
      <c r="G251" s="570"/>
      <c r="H251" s="481">
        <v>0</v>
      </c>
      <c r="I251" s="213"/>
      <c r="J251" s="213"/>
      <c r="K251"/>
      <c r="L251" s="556"/>
      <c r="M251" s="556"/>
      <c r="O251" s="664"/>
    </row>
    <row r="252" spans="2:15" s="56" customFormat="1" hidden="1" x14ac:dyDescent="0.3">
      <c r="B252" s="568"/>
      <c r="C252" s="569"/>
      <c r="D252" s="782"/>
      <c r="E252" s="783"/>
      <c r="F252" s="570"/>
      <c r="G252" s="570"/>
      <c r="H252" s="481">
        <v>0</v>
      </c>
      <c r="I252" s="213"/>
      <c r="J252" s="213"/>
      <c r="K252"/>
      <c r="L252" s="556"/>
      <c r="M252" s="556"/>
      <c r="O252" s="664"/>
    </row>
    <row r="253" spans="2:15" s="56" customFormat="1" hidden="1" x14ac:dyDescent="0.3">
      <c r="B253" s="568"/>
      <c r="C253" s="569"/>
      <c r="D253" s="782"/>
      <c r="E253" s="783"/>
      <c r="F253" s="570"/>
      <c r="G253" s="570"/>
      <c r="H253" s="481">
        <v>0</v>
      </c>
      <c r="I253" s="213"/>
      <c r="J253" s="213"/>
      <c r="K253"/>
      <c r="L253" s="556"/>
      <c r="M253" s="556"/>
      <c r="O253" s="664"/>
    </row>
    <row r="254" spans="2:15" s="56" customFormat="1" hidden="1" x14ac:dyDescent="0.3">
      <c r="B254" s="568"/>
      <c r="C254" s="569"/>
      <c r="D254" s="782"/>
      <c r="E254" s="783"/>
      <c r="F254" s="570"/>
      <c r="G254" s="570"/>
      <c r="H254" s="481">
        <v>0</v>
      </c>
      <c r="I254" s="213"/>
      <c r="J254" s="213"/>
      <c r="K254"/>
      <c r="L254" s="556"/>
      <c r="M254" s="556"/>
      <c r="O254" s="664"/>
    </row>
    <row r="255" spans="2:15" s="56" customFormat="1" hidden="1" x14ac:dyDescent="0.3">
      <c r="B255" s="568"/>
      <c r="C255" s="569"/>
      <c r="D255" s="782"/>
      <c r="E255" s="783"/>
      <c r="F255" s="570"/>
      <c r="G255" s="570"/>
      <c r="H255" s="481">
        <v>0</v>
      </c>
      <c r="I255" s="213"/>
      <c r="J255" s="213"/>
      <c r="K255"/>
      <c r="L255" s="556"/>
      <c r="M255" s="556"/>
      <c r="O255" s="664"/>
    </row>
    <row r="256" spans="2:15" s="56" customFormat="1" hidden="1" x14ac:dyDescent="0.3">
      <c r="B256" s="568"/>
      <c r="C256" s="569"/>
      <c r="D256" s="782"/>
      <c r="E256" s="783"/>
      <c r="F256" s="570"/>
      <c r="G256" s="570"/>
      <c r="H256" s="481">
        <v>0</v>
      </c>
      <c r="I256" s="213"/>
      <c r="J256" s="213"/>
      <c r="K256"/>
      <c r="L256" s="556"/>
      <c r="M256" s="556"/>
      <c r="O256" s="664"/>
    </row>
    <row r="257" spans="1:15" s="56" customFormat="1" hidden="1" x14ac:dyDescent="0.3">
      <c r="B257" s="568"/>
      <c r="C257" s="569"/>
      <c r="D257" s="782"/>
      <c r="E257" s="783"/>
      <c r="F257" s="570"/>
      <c r="G257" s="570"/>
      <c r="H257" s="481">
        <v>0</v>
      </c>
      <c r="I257" s="213"/>
      <c r="J257" s="213"/>
      <c r="K257"/>
      <c r="L257" s="556"/>
      <c r="M257" s="556"/>
      <c r="O257" s="664"/>
    </row>
    <row r="258" spans="1:15" s="56" customFormat="1" hidden="1" x14ac:dyDescent="0.3">
      <c r="B258" s="568"/>
      <c r="C258" s="569"/>
      <c r="D258" s="782"/>
      <c r="E258" s="783"/>
      <c r="F258" s="570"/>
      <c r="G258" s="570"/>
      <c r="H258" s="481">
        <v>0</v>
      </c>
      <c r="I258" s="213"/>
      <c r="J258" s="213"/>
      <c r="K258"/>
      <c r="L258" s="556"/>
      <c r="M258" s="556"/>
      <c r="O258" s="664"/>
    </row>
    <row r="259" spans="1:15" s="56" customFormat="1" hidden="1" x14ac:dyDescent="0.3">
      <c r="B259" s="568"/>
      <c r="C259" s="569"/>
      <c r="D259" s="782"/>
      <c r="E259" s="783"/>
      <c r="F259" s="570"/>
      <c r="G259" s="570"/>
      <c r="H259" s="481">
        <v>0</v>
      </c>
      <c r="I259" s="213"/>
      <c r="J259" s="213"/>
      <c r="K259"/>
      <c r="L259" s="556"/>
      <c r="M259" s="556"/>
      <c r="O259" s="664"/>
    </row>
    <row r="260" spans="1:15" s="56" customFormat="1" hidden="1" x14ac:dyDescent="0.3">
      <c r="B260" s="568"/>
      <c r="C260" s="569"/>
      <c r="D260" s="782"/>
      <c r="E260" s="783"/>
      <c r="F260" s="570"/>
      <c r="G260" s="570"/>
      <c r="H260" s="481">
        <v>0</v>
      </c>
      <c r="I260" s="213"/>
      <c r="J260" s="213"/>
      <c r="K260"/>
      <c r="L260" s="556"/>
      <c r="M260" s="556"/>
      <c r="O260" s="664"/>
    </row>
    <row r="261" spans="1:15" s="56" customFormat="1" hidden="1" x14ac:dyDescent="0.3">
      <c r="B261" s="568"/>
      <c r="C261" s="569"/>
      <c r="D261" s="782"/>
      <c r="E261" s="783"/>
      <c r="F261" s="570"/>
      <c r="G261" s="570"/>
      <c r="H261" s="481">
        <v>0</v>
      </c>
      <c r="I261" s="213"/>
      <c r="J261" s="213"/>
      <c r="K261"/>
      <c r="L261" s="556"/>
      <c r="M261" s="556"/>
      <c r="O261" s="664"/>
    </row>
    <row r="262" spans="1:15" s="56" customFormat="1" hidden="1" x14ac:dyDescent="0.3">
      <c r="B262" s="568"/>
      <c r="C262" s="569"/>
      <c r="D262" s="782"/>
      <c r="E262" s="783"/>
      <c r="F262" s="570"/>
      <c r="G262" s="570"/>
      <c r="H262" s="481">
        <v>0</v>
      </c>
      <c r="I262" s="213"/>
      <c r="J262" s="213"/>
      <c r="K262"/>
      <c r="L262" s="556"/>
      <c r="M262" s="556"/>
      <c r="O262" s="664"/>
    </row>
    <row r="263" spans="1:15" s="56" customFormat="1" hidden="1" x14ac:dyDescent="0.3">
      <c r="B263" s="568"/>
      <c r="C263" s="569"/>
      <c r="D263" s="782"/>
      <c r="E263" s="783"/>
      <c r="F263" s="570"/>
      <c r="G263" s="570"/>
      <c r="H263" s="481">
        <v>0</v>
      </c>
      <c r="I263" s="213"/>
      <c r="J263" s="213"/>
      <c r="K263"/>
      <c r="L263" s="556"/>
      <c r="M263" s="556"/>
      <c r="O263" s="664"/>
    </row>
    <row r="264" spans="1:15" s="56" customFormat="1" hidden="1" x14ac:dyDescent="0.3">
      <c r="B264" s="568"/>
      <c r="C264" s="569"/>
      <c r="D264" s="782"/>
      <c r="E264" s="783"/>
      <c r="F264" s="570"/>
      <c r="G264" s="570"/>
      <c r="H264" s="481">
        <v>0</v>
      </c>
      <c r="I264" s="213"/>
      <c r="J264" s="213"/>
      <c r="K264"/>
      <c r="L264" s="556"/>
      <c r="M264" s="556"/>
      <c r="O264" s="664"/>
    </row>
    <row r="265" spans="1:15" s="56" customFormat="1" hidden="1" x14ac:dyDescent="0.3">
      <c r="B265" s="568"/>
      <c r="C265" s="569"/>
      <c r="D265" s="782"/>
      <c r="E265" s="783"/>
      <c r="F265" s="570"/>
      <c r="G265" s="570"/>
      <c r="H265" s="481">
        <v>0</v>
      </c>
      <c r="I265" s="213"/>
      <c r="J265" s="213"/>
      <c r="K265"/>
      <c r="L265" s="556"/>
      <c r="M265" s="556"/>
      <c r="O265" s="664"/>
    </row>
    <row r="266" spans="1:15" s="56" customFormat="1" hidden="1" x14ac:dyDescent="0.3">
      <c r="B266" s="568"/>
      <c r="C266" s="569"/>
      <c r="D266" s="782"/>
      <c r="E266" s="783"/>
      <c r="F266" s="570"/>
      <c r="G266" s="570"/>
      <c r="H266" s="481">
        <v>0</v>
      </c>
      <c r="I266" s="213"/>
      <c r="J266" s="213"/>
      <c r="K266"/>
      <c r="L266" s="556"/>
      <c r="M266" s="556"/>
      <c r="O266" s="664"/>
    </row>
    <row r="267" spans="1:15" s="56" customFormat="1" hidden="1" x14ac:dyDescent="0.3">
      <c r="B267" s="568"/>
      <c r="C267" s="569"/>
      <c r="D267" s="782"/>
      <c r="E267" s="783"/>
      <c r="F267" s="570"/>
      <c r="G267" s="570"/>
      <c r="H267" s="481">
        <v>0</v>
      </c>
      <c r="I267" s="213"/>
      <c r="J267" s="213"/>
      <c r="K267"/>
      <c r="L267" s="556"/>
      <c r="M267" s="556"/>
      <c r="O267" s="664"/>
    </row>
    <row r="268" spans="1:15" s="56" customFormat="1" ht="12.75" customHeight="1" x14ac:dyDescent="0.3">
      <c r="A268" s="56" t="s">
        <v>118</v>
      </c>
      <c r="C268" s="572"/>
      <c r="D268" s="573"/>
      <c r="E268" s="574"/>
      <c r="F268" s="585"/>
      <c r="G268" s="575"/>
      <c r="H268" s="576"/>
      <c r="I268" s="337"/>
      <c r="J268" s="337"/>
      <c r="K268"/>
      <c r="L268" s="556"/>
      <c r="M268" s="556"/>
      <c r="O268" s="664"/>
    </row>
    <row r="269" spans="1:15" x14ac:dyDescent="0.3">
      <c r="B269" s="572"/>
      <c r="C269" s="572"/>
      <c r="D269" s="573"/>
      <c r="E269" s="573"/>
      <c r="F269" s="573"/>
      <c r="G269" s="557" t="s">
        <v>308</v>
      </c>
      <c r="H269" s="476">
        <f>SUM(H237:H267)</f>
        <v>0</v>
      </c>
      <c r="K269" s="30"/>
      <c r="L269"/>
      <c r="M269" s="30"/>
      <c r="O269" s="666"/>
    </row>
    <row r="270" spans="1:15" x14ac:dyDescent="0.3">
      <c r="O270" s="665"/>
    </row>
  </sheetData>
  <mergeCells count="46">
    <mergeCell ref="B4:L4"/>
    <mergeCell ref="B2:L2"/>
    <mergeCell ref="G177:H177"/>
    <mergeCell ref="I177:K177"/>
    <mergeCell ref="C177:F177"/>
    <mergeCell ref="K178:K179"/>
    <mergeCell ref="B178:B179"/>
    <mergeCell ref="C178:C179"/>
    <mergeCell ref="G178:G179"/>
    <mergeCell ref="H178:H179"/>
    <mergeCell ref="I178:I179"/>
    <mergeCell ref="J178:J179"/>
    <mergeCell ref="D236:E236"/>
    <mergeCell ref="D237:E237"/>
    <mergeCell ref="D238:E238"/>
    <mergeCell ref="D239:E239"/>
    <mergeCell ref="D178:D179"/>
    <mergeCell ref="E178:F178"/>
    <mergeCell ref="D245:E245"/>
    <mergeCell ref="D240:E240"/>
    <mergeCell ref="D241:E241"/>
    <mergeCell ref="D242:E242"/>
    <mergeCell ref="D243:E243"/>
    <mergeCell ref="D244:E244"/>
    <mergeCell ref="D246:E246"/>
    <mergeCell ref="D247:E247"/>
    <mergeCell ref="D248:E248"/>
    <mergeCell ref="D249:E249"/>
    <mergeCell ref="D250:E250"/>
    <mergeCell ref="D251:E251"/>
    <mergeCell ref="D252:E252"/>
    <mergeCell ref="D253:E253"/>
    <mergeCell ref="D254:E254"/>
    <mergeCell ref="D255:E255"/>
    <mergeCell ref="D256:E256"/>
    <mergeCell ref="D257:E257"/>
    <mergeCell ref="D258:E258"/>
    <mergeCell ref="D259:E259"/>
    <mergeCell ref="D260:E260"/>
    <mergeCell ref="D266:E266"/>
    <mergeCell ref="D267:E267"/>
    <mergeCell ref="D261:E261"/>
    <mergeCell ref="D262:E262"/>
    <mergeCell ref="D263:E263"/>
    <mergeCell ref="D264:E264"/>
    <mergeCell ref="D265:E265"/>
  </mergeCells>
  <conditionalFormatting sqref="B7:I56 B239:C267 F237:H267 B63:G112 B141:M170 B121:L140 B180:K227 L196:L227">
    <cfRule type="expression" dxfId="28" priority="49">
      <formula>MOD(ROW(),2)=0</formula>
    </cfRule>
  </conditionalFormatting>
  <conditionalFormatting sqref="P7:S56">
    <cfRule type="expression" dxfId="27" priority="41">
      <formula>MOD(ROW(),2)=0</formula>
    </cfRule>
  </conditionalFormatting>
  <conditionalFormatting sqref="B237:D238">
    <cfRule type="expression" dxfId="26" priority="40">
      <formula>MOD(ROW(),2)=0</formula>
    </cfRule>
  </conditionalFormatting>
  <conditionalFormatting sqref="D239:D240">
    <cfRule type="expression" dxfId="25" priority="39">
      <formula>MOD(ROW(),2)=0</formula>
    </cfRule>
  </conditionalFormatting>
  <conditionalFormatting sqref="D241:D242">
    <cfRule type="expression" dxfId="24" priority="38">
      <formula>MOD(ROW(),2)=0</formula>
    </cfRule>
  </conditionalFormatting>
  <conditionalFormatting sqref="D243:D244">
    <cfRule type="expression" dxfId="23" priority="37">
      <formula>MOD(ROW(),2)=0</formula>
    </cfRule>
  </conditionalFormatting>
  <conditionalFormatting sqref="D245">
    <cfRule type="expression" dxfId="22" priority="36">
      <formula>MOD(ROW(),2)=0</formula>
    </cfRule>
  </conditionalFormatting>
  <conditionalFormatting sqref="D246:D247">
    <cfRule type="expression" dxfId="21" priority="26">
      <formula>MOD(ROW(),2)=0</formula>
    </cfRule>
  </conditionalFormatting>
  <conditionalFormatting sqref="D248:D249">
    <cfRule type="expression" dxfId="20" priority="25">
      <formula>MOD(ROW(),2)=0</formula>
    </cfRule>
  </conditionalFormatting>
  <conditionalFormatting sqref="D258:D259">
    <cfRule type="expression" dxfId="19" priority="12">
      <formula>MOD(ROW(),2)=0</formula>
    </cfRule>
  </conditionalFormatting>
  <conditionalFormatting sqref="D260:D261">
    <cfRule type="expression" dxfId="18" priority="11">
      <formula>MOD(ROW(),2)=0</formula>
    </cfRule>
  </conditionalFormatting>
  <conditionalFormatting sqref="D262:D263">
    <cfRule type="expression" dxfId="17" priority="10">
      <formula>MOD(ROW(),2)=0</formula>
    </cfRule>
  </conditionalFormatting>
  <conditionalFormatting sqref="D264:D265">
    <cfRule type="expression" dxfId="16" priority="9">
      <formula>MOD(ROW(),2)=0</formula>
    </cfRule>
  </conditionalFormatting>
  <conditionalFormatting sqref="D266:D267">
    <cfRule type="expression" dxfId="15" priority="7">
      <formula>MOD(ROW(),2)=0</formula>
    </cfRule>
  </conditionalFormatting>
  <conditionalFormatting sqref="D250:D251">
    <cfRule type="expression" dxfId="14" priority="16">
      <formula>MOD(ROW(),2)=0</formula>
    </cfRule>
  </conditionalFormatting>
  <conditionalFormatting sqref="D252:D253">
    <cfRule type="expression" dxfId="13" priority="15">
      <formula>MOD(ROW(),2)=0</formula>
    </cfRule>
  </conditionalFormatting>
  <conditionalFormatting sqref="D254:D255">
    <cfRule type="expression" dxfId="12" priority="14">
      <formula>MOD(ROW(),2)=0</formula>
    </cfRule>
  </conditionalFormatting>
  <conditionalFormatting sqref="D256:D257">
    <cfRule type="expression" dxfId="11" priority="13">
      <formula>MOD(ROW(),2)=0</formula>
    </cfRule>
  </conditionalFormatting>
  <conditionalFormatting sqref="J7:J56">
    <cfRule type="expression" dxfId="10" priority="3">
      <formula>MOD(ROW(),2)=0</formula>
    </cfRule>
  </conditionalFormatting>
  <dataValidations count="2">
    <dataValidation type="list" allowBlank="1" showInputMessage="1" showErrorMessage="1" sqref="H7:H56" xr:uid="{EAF4B4B5-ED90-421E-B7EB-6295FDF53821}">
      <formula1>"W (weekly), F (fortnightly), M (monthly)"</formula1>
    </dataValidation>
    <dataValidation type="decimal" allowBlank="1" showInputMessage="1" showErrorMessage="1" error="Consultancy daily rate is set at €900" sqref="H141:H170 J121:J140 K141:K170 G121:G140" xr:uid="{B0F8AD67-9322-4012-988E-2F77071D7C9C}">
      <formula1>0</formula1>
      <formula2>900</formula2>
    </dataValidation>
  </dataValidations>
  <pageMargins left="0.31496062992125984" right="0.31496062992125984" top="0.35433070866141736" bottom="0.35433070866141736" header="0.31496062992125984" footer="0.31496062992125984"/>
  <pageSetup paperSize="9" scale="61" fitToHeight="0" orientation="landscape" r:id="rId1"/>
  <rowBreaks count="3" manualBreakCount="3">
    <brk id="59" max="16383" man="1"/>
    <brk id="116" max="16383" man="1"/>
    <brk id="1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43"/>
  <sheetViews>
    <sheetView showGridLines="0" zoomScaleNormal="100" workbookViewId="0"/>
  </sheetViews>
  <sheetFormatPr defaultColWidth="9.109375" defaultRowHeight="14.4" x14ac:dyDescent="0.3"/>
  <cols>
    <col min="1" max="1" width="1.44140625" customWidth="1"/>
    <col min="2" max="2" width="28.33203125" customWidth="1"/>
    <col min="3" max="6" width="14.6640625" customWidth="1"/>
  </cols>
  <sheetData>
    <row r="2" spans="2:8" x14ac:dyDescent="0.3">
      <c r="B2" s="82" t="s">
        <v>267</v>
      </c>
      <c r="C2" s="82"/>
      <c r="D2" s="82"/>
    </row>
    <row r="4" spans="2:8" ht="9.9" customHeight="1" x14ac:dyDescent="0.3"/>
    <row r="5" spans="2:8" ht="28.5" customHeight="1" x14ac:dyDescent="0.3">
      <c r="B5" s="801" t="s">
        <v>30</v>
      </c>
      <c r="C5" s="801"/>
      <c r="D5" s="83"/>
      <c r="E5" s="83"/>
      <c r="F5" s="83"/>
    </row>
    <row r="6" spans="2:8" ht="28.5" customHeight="1" x14ac:dyDescent="0.3">
      <c r="B6" s="802" t="s">
        <v>67</v>
      </c>
      <c r="C6" s="802"/>
      <c r="D6" s="84"/>
      <c r="E6" s="84"/>
      <c r="F6" s="84"/>
    </row>
    <row r="7" spans="2:8" ht="9.9" customHeight="1" x14ac:dyDescent="0.3"/>
    <row r="8" spans="2:8" s="30" customFormat="1" ht="20.100000000000001" customHeight="1" x14ac:dyDescent="0.3">
      <c r="B8" s="85" t="s">
        <v>268</v>
      </c>
      <c r="C8" s="804" t="str">
        <f>IF('Claim Summary'!C5&lt;&gt;"",'Claim Summary'!C5,"")</f>
        <v/>
      </c>
      <c r="D8" s="805"/>
      <c r="E8" s="806"/>
      <c r="F8" s="457"/>
    </row>
    <row r="9" spans="2:8" s="30" customFormat="1" ht="20.100000000000001" customHeight="1" x14ac:dyDescent="0.3">
      <c r="B9" s="85" t="s">
        <v>269</v>
      </c>
      <c r="C9" s="454" t="str">
        <f>IF('Claim Summary'!C11&lt;&gt;"",'Claim Summary'!C11,"")</f>
        <v/>
      </c>
      <c r="D9" s="455" t="str">
        <f>IF('Claim Summary'!D11&lt;&gt;"",'Claim Summary'!D11,"")</f>
        <v/>
      </c>
      <c r="E9" s="455" t="str">
        <f>IF('Claim Summary'!E11&lt;&gt;"",'Claim Summary'!E11,"")</f>
        <v/>
      </c>
      <c r="F9" s="457"/>
    </row>
    <row r="10" spans="2:8" s="30" customFormat="1" ht="20.100000000000001" customHeight="1" x14ac:dyDescent="0.3">
      <c r="B10" s="85" t="s">
        <v>270</v>
      </c>
      <c r="C10" s="591">
        <f>'Claim Summary'!C23</f>
        <v>0</v>
      </c>
      <c r="D10" s="591">
        <f>'Claim Summary'!D23</f>
        <v>0</v>
      </c>
      <c r="E10" s="591">
        <f>'Claim Summary'!E23</f>
        <v>0</v>
      </c>
    </row>
    <row r="11" spans="2:8" s="30" customFormat="1" ht="20.100000000000001" customHeight="1" x14ac:dyDescent="0.3">
      <c r="B11" s="86" t="s">
        <v>271</v>
      </c>
      <c r="C11" s="454" t="str">
        <f>IF('Claim Summary'!C16&lt;&gt;"",'Claim Summary'!C16,"")</f>
        <v/>
      </c>
      <c r="D11" s="454" t="str">
        <f>IF('Claim Summary'!C16&lt;&gt;"",'Claim Summary'!C16,"")</f>
        <v/>
      </c>
      <c r="E11" s="454" t="str">
        <f>IF('Claim Summary'!C16&lt;&gt;"",'Claim Summary'!C16,"")</f>
        <v/>
      </c>
      <c r="F11" s="457"/>
    </row>
    <row r="12" spans="2:8" s="30" customFormat="1" ht="15" customHeight="1" x14ac:dyDescent="0.3">
      <c r="B12" s="31"/>
      <c r="C12" s="87"/>
      <c r="D12" s="87"/>
      <c r="E12" s="87"/>
      <c r="F12" s="87"/>
    </row>
    <row r="13" spans="2:8" ht="99.9" customHeight="1" x14ac:dyDescent="0.3">
      <c r="B13" s="803" t="s">
        <v>272</v>
      </c>
      <c r="C13" s="800"/>
      <c r="D13" s="800"/>
      <c r="E13" s="800"/>
      <c r="F13" s="800"/>
    </row>
    <row r="14" spans="2:8" s="30" customFormat="1" ht="18" customHeight="1" x14ac:dyDescent="0.25">
      <c r="B14" s="88"/>
      <c r="C14" s="89" t="s">
        <v>273</v>
      </c>
      <c r="D14" s="90"/>
      <c r="E14" s="91"/>
      <c r="F14" s="90"/>
      <c r="G14" s="511"/>
      <c r="H14" s="511"/>
    </row>
    <row r="15" spans="2:8" s="30" customFormat="1" ht="9.9" customHeight="1" x14ac:dyDescent="0.25">
      <c r="B15" s="88"/>
      <c r="C15" s="85"/>
      <c r="D15" s="92"/>
      <c r="E15" s="66"/>
      <c r="F15" s="92"/>
      <c r="G15" s="511"/>
      <c r="H15" s="511"/>
    </row>
    <row r="16" spans="2:8" s="30" customFormat="1" ht="15" customHeight="1" x14ac:dyDescent="0.25">
      <c r="B16" s="88"/>
      <c r="C16" s="88" t="s">
        <v>274</v>
      </c>
      <c r="D16" s="92"/>
      <c r="E16" s="82" t="s">
        <v>275</v>
      </c>
      <c r="F16" s="92"/>
      <c r="G16" s="511"/>
      <c r="H16" s="511"/>
    </row>
    <row r="17" spans="2:8" s="30" customFormat="1" ht="9.9" customHeight="1" x14ac:dyDescent="0.25">
      <c r="B17" s="88"/>
      <c r="C17" s="93"/>
      <c r="D17" s="92"/>
      <c r="E17" s="66"/>
      <c r="F17" s="92"/>
      <c r="G17" s="511"/>
      <c r="H17" s="511"/>
    </row>
    <row r="18" spans="2:8" x14ac:dyDescent="0.3">
      <c r="B18" s="82" t="s">
        <v>276</v>
      </c>
      <c r="C18" s="108">
        <f>'Capital Claim'!J56</f>
        <v>0</v>
      </c>
      <c r="D18" s="109"/>
      <c r="E18" s="108">
        <f>C18*C10</f>
        <v>0</v>
      </c>
      <c r="F18" s="94"/>
      <c r="G18" s="95"/>
      <c r="H18" s="66"/>
    </row>
    <row r="19" spans="2:8" x14ac:dyDescent="0.3">
      <c r="B19" s="82" t="s">
        <v>277</v>
      </c>
      <c r="C19" s="108">
        <f>'Training Claim'!BH270</f>
        <v>0</v>
      </c>
      <c r="D19" s="109"/>
      <c r="E19" s="108">
        <f>C19*D10</f>
        <v>0</v>
      </c>
      <c r="F19" s="94"/>
      <c r="G19" s="95"/>
      <c r="H19" s="66"/>
    </row>
    <row r="20" spans="2:8" x14ac:dyDescent="0.3">
      <c r="B20" s="82" t="s">
        <v>278</v>
      </c>
      <c r="C20" s="108">
        <f>SUM('Implementation Claim'!I57+'Implementation Claim'!J57+'Implementation Claim'!I58+'Implementation Claim'!J58+'Implementation Claim'!G114+'Implementation Claim'!I172+'Implementation Claim'!L172+'Implementation Claim'!K231+'Implementation Claim'!H269)</f>
        <v>0</v>
      </c>
      <c r="D20" s="109"/>
      <c r="E20" s="108">
        <f>C20*E10</f>
        <v>0</v>
      </c>
      <c r="F20" s="94"/>
      <c r="G20" s="95"/>
      <c r="H20" s="66"/>
    </row>
    <row r="21" spans="2:8" ht="15" customHeight="1" x14ac:dyDescent="0.3">
      <c r="B21" s="82"/>
      <c r="C21" s="64"/>
      <c r="D21" s="64"/>
      <c r="E21" s="64"/>
      <c r="F21" s="66"/>
      <c r="G21" s="66"/>
      <c r="H21" s="66"/>
    </row>
    <row r="22" spans="2:8" x14ac:dyDescent="0.3">
      <c r="B22" s="82" t="s">
        <v>366</v>
      </c>
      <c r="C22" s="688">
        <f>SUM(C18:C20)</f>
        <v>0</v>
      </c>
      <c r="D22" s="110"/>
      <c r="E22" s="456">
        <f>SUM(E18:E20)</f>
        <v>0</v>
      </c>
      <c r="F22" s="66"/>
      <c r="G22" s="66"/>
      <c r="H22" s="66"/>
    </row>
    <row r="23" spans="2:8" ht="15" customHeight="1" x14ac:dyDescent="0.3">
      <c r="B23" s="66"/>
      <c r="C23" s="66"/>
      <c r="D23" s="66"/>
      <c r="E23" s="66"/>
      <c r="F23" s="66"/>
      <c r="G23" s="66"/>
      <c r="H23" s="66"/>
    </row>
    <row r="24" spans="2:8" ht="27.75" customHeight="1" x14ac:dyDescent="0.3">
      <c r="B24" s="800" t="s">
        <v>279</v>
      </c>
      <c r="C24" s="800"/>
      <c r="D24" s="800"/>
      <c r="E24" s="800"/>
      <c r="F24" s="800"/>
    </row>
    <row r="25" spans="2:8" ht="26.1" customHeight="1" x14ac:dyDescent="0.3">
      <c r="B25" s="800" t="s">
        <v>280</v>
      </c>
      <c r="C25" s="800"/>
      <c r="D25" s="800"/>
      <c r="E25" s="800"/>
      <c r="F25" s="800"/>
    </row>
    <row r="26" spans="2:8" ht="24.9" customHeight="1" x14ac:dyDescent="0.3">
      <c r="B26" s="800" t="s">
        <v>281</v>
      </c>
      <c r="C26" s="800"/>
      <c r="D26" s="800"/>
      <c r="E26" s="800"/>
      <c r="F26" s="800"/>
    </row>
    <row r="27" spans="2:8" ht="15" customHeight="1" x14ac:dyDescent="0.3">
      <c r="B27" s="800" t="s">
        <v>282</v>
      </c>
      <c r="C27" s="800"/>
      <c r="D27" s="800"/>
      <c r="E27" s="800"/>
      <c r="F27" s="800"/>
    </row>
    <row r="28" spans="2:8" ht="42" customHeight="1" x14ac:dyDescent="0.3">
      <c r="B28" s="800" t="s">
        <v>283</v>
      </c>
      <c r="C28" s="800"/>
      <c r="D28" s="800"/>
      <c r="E28" s="800"/>
      <c r="F28" s="800"/>
    </row>
    <row r="29" spans="2:8" ht="45" customHeight="1" x14ac:dyDescent="0.3">
      <c r="B29" s="807" t="s">
        <v>284</v>
      </c>
      <c r="C29" s="807"/>
      <c r="D29" s="807"/>
      <c r="E29" s="807"/>
      <c r="F29" s="807"/>
    </row>
    <row r="30" spans="2:8" ht="30" customHeight="1" x14ac:dyDescent="0.3">
      <c r="B30" s="808" t="s">
        <v>285</v>
      </c>
      <c r="C30" s="808"/>
      <c r="D30" s="808"/>
      <c r="E30" s="808"/>
      <c r="F30" s="808"/>
    </row>
    <row r="31" spans="2:8" ht="5.0999999999999996" customHeight="1" x14ac:dyDescent="0.3">
      <c r="B31" s="96"/>
      <c r="C31" s="509"/>
      <c r="D31" s="96"/>
      <c r="E31" s="97"/>
      <c r="F31" s="96"/>
    </row>
    <row r="32" spans="2:8" s="495" customFormat="1" ht="39.9" customHeight="1" x14ac:dyDescent="0.3">
      <c r="B32" s="810" t="s">
        <v>286</v>
      </c>
      <c r="C32" s="811"/>
      <c r="D32" s="811"/>
      <c r="E32" s="811"/>
      <c r="F32" s="811"/>
    </row>
    <row r="33" spans="2:6" ht="5.0999999999999996" customHeight="1" x14ac:dyDescent="0.3">
      <c r="B33" s="96"/>
      <c r="C33" s="509"/>
      <c r="D33" s="96"/>
      <c r="E33" s="97"/>
      <c r="F33" s="96"/>
    </row>
    <row r="34" spans="2:6" ht="15" customHeight="1" x14ac:dyDescent="0.3">
      <c r="B34" s="800" t="s">
        <v>287</v>
      </c>
      <c r="C34" s="800"/>
      <c r="D34" s="800"/>
      <c r="E34" s="800"/>
      <c r="F34" s="800"/>
    </row>
    <row r="35" spans="2:6" ht="9.9" customHeight="1" x14ac:dyDescent="0.3">
      <c r="B35" s="509"/>
      <c r="C35" s="509"/>
      <c r="D35" s="509"/>
      <c r="E35" s="509"/>
      <c r="F35" s="509"/>
    </row>
    <row r="36" spans="2:6" ht="15" customHeight="1" x14ac:dyDescent="0.3">
      <c r="B36" s="809" t="s">
        <v>288</v>
      </c>
      <c r="C36" s="809"/>
      <c r="D36" s="809"/>
      <c r="E36" s="809"/>
      <c r="F36" s="809"/>
    </row>
    <row r="37" spans="2:6" s="30" customFormat="1" ht="30" customHeight="1" x14ac:dyDescent="0.3">
      <c r="B37" s="98" t="s">
        <v>289</v>
      </c>
      <c r="C37" s="812"/>
      <c r="D37" s="812"/>
      <c r="E37" s="812"/>
      <c r="F37" s="812"/>
    </row>
    <row r="38" spans="2:6" ht="30" customHeight="1" x14ac:dyDescent="0.3">
      <c r="B38" s="98" t="s">
        <v>290</v>
      </c>
      <c r="C38" s="813"/>
      <c r="D38" s="813"/>
      <c r="E38" s="813"/>
      <c r="F38" s="813"/>
    </row>
    <row r="39" spans="2:6" ht="9.9" customHeight="1" x14ac:dyDescent="0.3">
      <c r="B39" s="96"/>
      <c r="C39" s="99"/>
      <c r="D39" s="100"/>
      <c r="E39" s="100"/>
      <c r="F39" s="96"/>
    </row>
    <row r="40" spans="2:6" ht="20.100000000000001" customHeight="1" x14ac:dyDescent="0.3">
      <c r="B40" s="98" t="s">
        <v>291</v>
      </c>
      <c r="C40" s="127"/>
      <c r="D40" s="127"/>
      <c r="E40" s="98" t="s">
        <v>292</v>
      </c>
      <c r="F40" s="96"/>
    </row>
    <row r="41" spans="2:6" ht="12.9" customHeight="1" x14ac:dyDescent="0.3">
      <c r="B41" s="814"/>
      <c r="C41" s="816"/>
      <c r="D41" s="511"/>
      <c r="E41" s="817"/>
      <c r="F41" s="818"/>
    </row>
    <row r="42" spans="2:6" ht="12.9" customHeight="1" x14ac:dyDescent="0.3">
      <c r="B42" s="815"/>
      <c r="C42" s="816"/>
      <c r="D42" s="511"/>
      <c r="E42" s="819"/>
      <c r="F42" s="820"/>
    </row>
    <row r="43" spans="2:6" x14ac:dyDescent="0.3">
      <c r="B43" s="96"/>
      <c r="C43" s="511"/>
      <c r="D43" s="96"/>
      <c r="E43" s="96"/>
      <c r="F43" s="96"/>
    </row>
  </sheetData>
  <sheetProtection formatCells="0" formatColumns="0"/>
  <protectedRanges>
    <protectedRange sqref="C31:C33 B24:B30 B34:B35 D24:E35" name="Range3_1"/>
    <protectedRange sqref="B13 D13:E13" name="Range1_1"/>
    <protectedRange sqref="D36:E36 B36" name="Range3_1_1_1"/>
  </protectedRanges>
  <mergeCells count="19">
    <mergeCell ref="C37:F37"/>
    <mergeCell ref="C38:F38"/>
    <mergeCell ref="B41:B42"/>
    <mergeCell ref="C41:C42"/>
    <mergeCell ref="E41:F42"/>
    <mergeCell ref="B28:F28"/>
    <mergeCell ref="B29:F29"/>
    <mergeCell ref="B30:F30"/>
    <mergeCell ref="B34:F34"/>
    <mergeCell ref="B36:F36"/>
    <mergeCell ref="B32:F32"/>
    <mergeCell ref="B27:F27"/>
    <mergeCell ref="B5:C5"/>
    <mergeCell ref="B6:C6"/>
    <mergeCell ref="B13:F13"/>
    <mergeCell ref="B24:F24"/>
    <mergeCell ref="B25:F25"/>
    <mergeCell ref="B26:F26"/>
    <mergeCell ref="C8:E8"/>
  </mergeCells>
  <hyperlinks>
    <hyperlink ref="B29"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scale="9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8814-6ECC-43E5-9CA1-2BCE3B600E9F}">
  <sheetPr>
    <tabColor theme="9" tint="0.59999389629810485"/>
  </sheetPr>
  <dimension ref="B2:E254"/>
  <sheetViews>
    <sheetView showGridLines="0" zoomScaleNormal="100" workbookViewId="0"/>
  </sheetViews>
  <sheetFormatPr defaultColWidth="9.109375" defaultRowHeight="14.4" x14ac:dyDescent="0.3"/>
  <cols>
    <col min="1" max="1" width="1.33203125" customWidth="1"/>
    <col min="2" max="2" width="35" customWidth="1"/>
    <col min="3" max="3" width="52.44140625" customWidth="1"/>
    <col min="4" max="4" width="17.6640625" customWidth="1"/>
    <col min="5" max="5" width="38" customWidth="1"/>
    <col min="6" max="6" width="9.33203125" customWidth="1"/>
    <col min="7" max="7" width="17.6640625" customWidth="1"/>
  </cols>
  <sheetData>
    <row r="2" spans="2:5" ht="28.5" customHeight="1" x14ac:dyDescent="0.3">
      <c r="B2" s="821" t="s">
        <v>30</v>
      </c>
      <c r="C2" s="821"/>
      <c r="D2" s="83"/>
    </row>
    <row r="3" spans="2:5" ht="28.5" customHeight="1" x14ac:dyDescent="0.3">
      <c r="B3" s="802" t="s">
        <v>29</v>
      </c>
      <c r="C3" s="802"/>
      <c r="D3" s="84"/>
    </row>
    <row r="6" spans="2:5" ht="24.9" customHeight="1" x14ac:dyDescent="0.3">
      <c r="B6" s="607" t="s">
        <v>335</v>
      </c>
      <c r="C6" s="608"/>
    </row>
    <row r="7" spans="2:5" ht="24.9" customHeight="1" x14ac:dyDescent="0.3">
      <c r="B7" s="607" t="s">
        <v>356</v>
      </c>
      <c r="C7" s="608"/>
      <c r="D7" s="828" t="s">
        <v>357</v>
      </c>
      <c r="E7" s="829"/>
    </row>
    <row r="8" spans="2:5" ht="24.9" customHeight="1" x14ac:dyDescent="0.3">
      <c r="B8" s="607" t="s">
        <v>336</v>
      </c>
      <c r="C8" s="608"/>
    </row>
    <row r="9" spans="2:5" ht="24.9" customHeight="1" x14ac:dyDescent="0.3">
      <c r="B9" s="607" t="s">
        <v>337</v>
      </c>
      <c r="C9" s="608"/>
    </row>
    <row r="10" spans="2:5" ht="24.9" customHeight="1" x14ac:dyDescent="0.3">
      <c r="B10" s="607" t="s">
        <v>338</v>
      </c>
      <c r="C10" s="608"/>
    </row>
    <row r="12" spans="2:5" s="119" customFormat="1" ht="20.100000000000001" customHeight="1" x14ac:dyDescent="0.3">
      <c r="B12" s="609" t="s">
        <v>346</v>
      </c>
    </row>
    <row r="13" spans="2:5" ht="30" customHeight="1" x14ac:dyDescent="0.3">
      <c r="B13" s="822" t="s">
        <v>339</v>
      </c>
      <c r="C13" s="823"/>
      <c r="D13" s="823"/>
      <c r="E13" s="823"/>
    </row>
    <row r="14" spans="2:5" x14ac:dyDescent="0.3">
      <c r="B14" s="610"/>
      <c r="C14" s="611"/>
      <c r="D14" s="611"/>
      <c r="E14" s="612"/>
    </row>
    <row r="15" spans="2:5" x14ac:dyDescent="0.3">
      <c r="B15" s="613"/>
      <c r="E15" s="614"/>
    </row>
    <row r="16" spans="2:5" x14ac:dyDescent="0.3">
      <c r="B16" s="613"/>
      <c r="E16" s="614"/>
    </row>
    <row r="17" spans="2:5" x14ac:dyDescent="0.3">
      <c r="B17" s="613"/>
      <c r="E17" s="614"/>
    </row>
    <row r="18" spans="2:5" x14ac:dyDescent="0.3">
      <c r="B18" s="613"/>
      <c r="E18" s="614"/>
    </row>
    <row r="19" spans="2:5" x14ac:dyDescent="0.3">
      <c r="B19" s="613"/>
      <c r="E19" s="614"/>
    </row>
    <row r="20" spans="2:5" x14ac:dyDescent="0.3">
      <c r="B20" s="613"/>
      <c r="E20" s="614"/>
    </row>
    <row r="21" spans="2:5" x14ac:dyDescent="0.3">
      <c r="B21" s="613"/>
      <c r="E21" s="614"/>
    </row>
    <row r="22" spans="2:5" x14ac:dyDescent="0.3">
      <c r="B22" s="613"/>
      <c r="E22" s="614"/>
    </row>
    <row r="23" spans="2:5" x14ac:dyDescent="0.3">
      <c r="B23" s="613"/>
      <c r="E23" s="614"/>
    </row>
    <row r="24" spans="2:5" x14ac:dyDescent="0.3">
      <c r="B24" s="613"/>
      <c r="E24" s="614"/>
    </row>
    <row r="25" spans="2:5" x14ac:dyDescent="0.3">
      <c r="B25" s="613"/>
      <c r="E25" s="614"/>
    </row>
    <row r="26" spans="2:5" x14ac:dyDescent="0.3">
      <c r="B26" s="613"/>
      <c r="E26" s="614"/>
    </row>
    <row r="27" spans="2:5" x14ac:dyDescent="0.3">
      <c r="B27" s="613"/>
      <c r="E27" s="614"/>
    </row>
    <row r="28" spans="2:5" x14ac:dyDescent="0.3">
      <c r="B28" s="613"/>
      <c r="E28" s="614"/>
    </row>
    <row r="29" spans="2:5" x14ac:dyDescent="0.3">
      <c r="B29" s="613"/>
      <c r="E29" s="614"/>
    </row>
    <row r="30" spans="2:5" x14ac:dyDescent="0.3">
      <c r="B30" s="613"/>
      <c r="E30" s="614"/>
    </row>
    <row r="31" spans="2:5" x14ac:dyDescent="0.3">
      <c r="B31" s="613"/>
      <c r="E31" s="614"/>
    </row>
    <row r="32" spans="2:5" x14ac:dyDescent="0.3">
      <c r="B32" s="613"/>
      <c r="E32" s="614"/>
    </row>
    <row r="33" spans="2:5" x14ac:dyDescent="0.3">
      <c r="B33" s="613"/>
      <c r="E33" s="614"/>
    </row>
    <row r="34" spans="2:5" x14ac:dyDescent="0.3">
      <c r="B34" s="615"/>
      <c r="C34" s="616"/>
      <c r="D34" s="616"/>
      <c r="E34" s="617"/>
    </row>
    <row r="36" spans="2:5" s="119" customFormat="1" ht="20.100000000000001" customHeight="1" x14ac:dyDescent="0.3">
      <c r="B36" s="618" t="s">
        <v>340</v>
      </c>
    </row>
    <row r="37" spans="2:5" ht="30" customHeight="1" x14ac:dyDescent="0.3">
      <c r="B37" s="824" t="s">
        <v>341</v>
      </c>
      <c r="C37" s="824"/>
      <c r="D37" s="824"/>
      <c r="E37" s="824"/>
    </row>
    <row r="38" spans="2:5" x14ac:dyDescent="0.3">
      <c r="B38" s="619"/>
      <c r="C38" s="620"/>
      <c r="D38" s="620"/>
      <c r="E38" s="621"/>
    </row>
    <row r="39" spans="2:5" x14ac:dyDescent="0.3">
      <c r="B39" s="622"/>
      <c r="C39" s="30"/>
      <c r="D39" s="30"/>
      <c r="E39" s="623"/>
    </row>
    <row r="40" spans="2:5" x14ac:dyDescent="0.3">
      <c r="B40" s="622"/>
      <c r="C40" s="30"/>
      <c r="D40" s="30"/>
      <c r="E40" s="623"/>
    </row>
    <row r="41" spans="2:5" x14ac:dyDescent="0.3">
      <c r="B41" s="622"/>
      <c r="C41" s="30"/>
      <c r="D41" s="30"/>
      <c r="E41" s="623"/>
    </row>
    <row r="42" spans="2:5" x14ac:dyDescent="0.3">
      <c r="B42" s="622"/>
      <c r="C42" s="30"/>
      <c r="D42" s="30"/>
      <c r="E42" s="623"/>
    </row>
    <row r="43" spans="2:5" x14ac:dyDescent="0.3">
      <c r="B43" s="622"/>
      <c r="C43" s="30"/>
      <c r="D43" s="30"/>
      <c r="E43" s="623"/>
    </row>
    <row r="44" spans="2:5" x14ac:dyDescent="0.3">
      <c r="B44" s="622"/>
      <c r="C44" s="30"/>
      <c r="D44" s="30"/>
      <c r="E44" s="623"/>
    </row>
    <row r="45" spans="2:5" x14ac:dyDescent="0.3">
      <c r="B45" s="622"/>
      <c r="C45" s="30"/>
      <c r="D45" s="30"/>
      <c r="E45" s="623"/>
    </row>
    <row r="46" spans="2:5" x14ac:dyDescent="0.3">
      <c r="B46" s="622"/>
      <c r="C46" s="30"/>
      <c r="D46" s="30"/>
      <c r="E46" s="623"/>
    </row>
    <row r="47" spans="2:5" x14ac:dyDescent="0.3">
      <c r="B47" s="622"/>
      <c r="C47" s="30"/>
      <c r="D47" s="30"/>
      <c r="E47" s="623"/>
    </row>
    <row r="48" spans="2:5" x14ac:dyDescent="0.3">
      <c r="B48" s="622"/>
      <c r="C48" s="30"/>
      <c r="D48" s="30"/>
      <c r="E48" s="623"/>
    </row>
    <row r="49" spans="2:5" x14ac:dyDescent="0.3">
      <c r="B49" s="622"/>
      <c r="C49" s="30"/>
      <c r="D49" s="30"/>
      <c r="E49" s="623"/>
    </row>
    <row r="50" spans="2:5" x14ac:dyDescent="0.3">
      <c r="B50" s="622"/>
      <c r="C50" s="30"/>
      <c r="D50" s="30"/>
      <c r="E50" s="623"/>
    </row>
    <row r="51" spans="2:5" x14ac:dyDescent="0.3">
      <c r="B51" s="622"/>
      <c r="C51" s="30"/>
      <c r="D51" s="30"/>
      <c r="E51" s="623"/>
    </row>
    <row r="52" spans="2:5" x14ac:dyDescent="0.3">
      <c r="B52" s="622"/>
      <c r="C52" s="30"/>
      <c r="D52" s="30"/>
      <c r="E52" s="623"/>
    </row>
    <row r="53" spans="2:5" x14ac:dyDescent="0.3">
      <c r="B53" s="622"/>
      <c r="C53" s="30"/>
      <c r="D53" s="30"/>
      <c r="E53" s="623"/>
    </row>
    <row r="54" spans="2:5" x14ac:dyDescent="0.3">
      <c r="B54" s="622"/>
      <c r="C54" s="30"/>
      <c r="D54" s="30"/>
      <c r="E54" s="623"/>
    </row>
    <row r="55" spans="2:5" x14ac:dyDescent="0.3">
      <c r="B55" s="622"/>
      <c r="C55" s="30"/>
      <c r="D55" s="30"/>
      <c r="E55" s="623"/>
    </row>
    <row r="56" spans="2:5" x14ac:dyDescent="0.3">
      <c r="B56" s="622"/>
      <c r="C56" s="30"/>
      <c r="D56" s="30"/>
      <c r="E56" s="623"/>
    </row>
    <row r="57" spans="2:5" x14ac:dyDescent="0.3">
      <c r="B57" s="622"/>
      <c r="C57" s="30"/>
      <c r="D57" s="30"/>
      <c r="E57" s="623"/>
    </row>
    <row r="58" spans="2:5" x14ac:dyDescent="0.3">
      <c r="B58" s="622"/>
      <c r="C58" s="30"/>
      <c r="D58" s="30"/>
      <c r="E58" s="623"/>
    </row>
    <row r="59" spans="2:5" x14ac:dyDescent="0.3">
      <c r="B59" s="622"/>
      <c r="C59" s="30"/>
      <c r="D59" s="30"/>
      <c r="E59" s="623"/>
    </row>
    <row r="60" spans="2:5" x14ac:dyDescent="0.3">
      <c r="B60" s="622"/>
      <c r="C60" s="30"/>
      <c r="D60" s="30"/>
      <c r="E60" s="623"/>
    </row>
    <row r="61" spans="2:5" x14ac:dyDescent="0.3">
      <c r="B61" s="622"/>
      <c r="C61" s="30"/>
      <c r="D61" s="30"/>
      <c r="E61" s="623"/>
    </row>
    <row r="62" spans="2:5" x14ac:dyDescent="0.3">
      <c r="B62" s="622"/>
      <c r="C62" s="30"/>
      <c r="D62" s="30"/>
      <c r="E62" s="623"/>
    </row>
    <row r="63" spans="2:5" x14ac:dyDescent="0.3">
      <c r="B63" s="624"/>
      <c r="C63" s="625"/>
      <c r="D63" s="625"/>
      <c r="E63" s="626"/>
    </row>
    <row r="64" spans="2:5" x14ac:dyDescent="0.3">
      <c r="B64" s="30"/>
      <c r="C64" s="30"/>
      <c r="D64" s="30"/>
      <c r="E64" s="30"/>
    </row>
    <row r="65" spans="2:5" s="119" customFormat="1" ht="20.100000000000001" customHeight="1" x14ac:dyDescent="0.3">
      <c r="B65" s="840" t="s">
        <v>347</v>
      </c>
      <c r="C65" s="840"/>
      <c r="D65" s="419"/>
      <c r="E65" s="419"/>
    </row>
    <row r="66" spans="2:5" s="3" customFormat="1" ht="19.95" customHeight="1" x14ac:dyDescent="0.3">
      <c r="B66" s="825" t="s">
        <v>342</v>
      </c>
      <c r="C66" s="825"/>
      <c r="D66" s="825"/>
      <c r="E66" s="825"/>
    </row>
    <row r="67" spans="2:5" x14ac:dyDescent="0.3">
      <c r="B67" s="627"/>
      <c r="C67" s="628"/>
      <c r="D67" s="628"/>
      <c r="E67" s="629"/>
    </row>
    <row r="68" spans="2:5" x14ac:dyDescent="0.3">
      <c r="B68" s="630"/>
      <c r="C68" s="422"/>
      <c r="D68" s="422"/>
      <c r="E68" s="631"/>
    </row>
    <row r="69" spans="2:5" x14ac:dyDescent="0.3">
      <c r="B69" s="630"/>
      <c r="C69" s="422"/>
      <c r="D69" s="422"/>
      <c r="E69" s="631"/>
    </row>
    <row r="70" spans="2:5" x14ac:dyDescent="0.3">
      <c r="B70" s="630"/>
      <c r="C70" s="422"/>
      <c r="D70" s="422"/>
      <c r="E70" s="631"/>
    </row>
    <row r="71" spans="2:5" x14ac:dyDescent="0.3">
      <c r="B71" s="630"/>
      <c r="C71" s="422"/>
      <c r="D71" s="422"/>
      <c r="E71" s="631"/>
    </row>
    <row r="72" spans="2:5" x14ac:dyDescent="0.3">
      <c r="B72" s="630"/>
      <c r="C72" s="422"/>
      <c r="D72" s="422"/>
      <c r="E72" s="631"/>
    </row>
    <row r="73" spans="2:5" x14ac:dyDescent="0.3">
      <c r="B73" s="630"/>
      <c r="C73" s="422"/>
      <c r="D73" s="422"/>
      <c r="E73" s="631"/>
    </row>
    <row r="74" spans="2:5" x14ac:dyDescent="0.3">
      <c r="B74" s="630"/>
      <c r="C74" s="422"/>
      <c r="D74" s="422"/>
      <c r="E74" s="631"/>
    </row>
    <row r="75" spans="2:5" x14ac:dyDescent="0.3">
      <c r="B75" s="630"/>
      <c r="C75" s="422"/>
      <c r="D75" s="422"/>
      <c r="E75" s="631"/>
    </row>
    <row r="76" spans="2:5" x14ac:dyDescent="0.3">
      <c r="B76" s="630"/>
      <c r="C76" s="422"/>
      <c r="D76" s="422"/>
      <c r="E76" s="631"/>
    </row>
    <row r="77" spans="2:5" x14ac:dyDescent="0.3">
      <c r="B77" s="630"/>
      <c r="C77" s="422"/>
      <c r="D77" s="422"/>
      <c r="E77" s="631"/>
    </row>
    <row r="78" spans="2:5" x14ac:dyDescent="0.3">
      <c r="B78" s="630"/>
      <c r="C78" s="422"/>
      <c r="D78" s="422"/>
      <c r="E78" s="631"/>
    </row>
    <row r="79" spans="2:5" x14ac:dyDescent="0.3">
      <c r="B79" s="630"/>
      <c r="C79" s="422"/>
      <c r="D79" s="422"/>
      <c r="E79" s="631"/>
    </row>
    <row r="80" spans="2:5" x14ac:dyDescent="0.3">
      <c r="B80" s="630"/>
      <c r="C80" s="422"/>
      <c r="D80" s="422"/>
      <c r="E80" s="631"/>
    </row>
    <row r="81" spans="2:5" x14ac:dyDescent="0.3">
      <c r="B81" s="630"/>
      <c r="C81" s="422"/>
      <c r="D81" s="422"/>
      <c r="E81" s="631"/>
    </row>
    <row r="82" spans="2:5" x14ac:dyDescent="0.3">
      <c r="B82" s="630"/>
      <c r="C82" s="422"/>
      <c r="D82" s="422"/>
      <c r="E82" s="631"/>
    </row>
    <row r="83" spans="2:5" x14ac:dyDescent="0.3">
      <c r="B83" s="630"/>
      <c r="C83" s="422"/>
      <c r="D83" s="422"/>
      <c r="E83" s="631"/>
    </row>
    <row r="84" spans="2:5" x14ac:dyDescent="0.3">
      <c r="B84" s="630"/>
      <c r="C84" s="422"/>
      <c r="D84" s="422"/>
      <c r="E84" s="631"/>
    </row>
    <row r="85" spans="2:5" x14ac:dyDescent="0.3">
      <c r="B85" s="630"/>
      <c r="C85" s="422"/>
      <c r="D85" s="422"/>
      <c r="E85" s="631"/>
    </row>
    <row r="86" spans="2:5" x14ac:dyDescent="0.3">
      <c r="B86" s="630"/>
      <c r="C86" s="422"/>
      <c r="D86" s="422"/>
      <c r="E86" s="631"/>
    </row>
    <row r="87" spans="2:5" x14ac:dyDescent="0.3">
      <c r="B87" s="630"/>
      <c r="C87" s="422"/>
      <c r="D87" s="422"/>
      <c r="E87" s="631"/>
    </row>
    <row r="88" spans="2:5" x14ac:dyDescent="0.3">
      <c r="B88" s="630"/>
      <c r="C88" s="422"/>
      <c r="D88" s="422"/>
      <c r="E88" s="631"/>
    </row>
    <row r="89" spans="2:5" x14ac:dyDescent="0.3">
      <c r="B89" s="630"/>
      <c r="C89" s="422"/>
      <c r="D89" s="422"/>
      <c r="E89" s="631"/>
    </row>
    <row r="90" spans="2:5" x14ac:dyDescent="0.3">
      <c r="B90" s="630"/>
      <c r="C90" s="422"/>
      <c r="D90" s="422"/>
      <c r="E90" s="631"/>
    </row>
    <row r="91" spans="2:5" x14ac:dyDescent="0.3">
      <c r="B91" s="630"/>
      <c r="C91" s="422"/>
      <c r="D91" s="422"/>
      <c r="E91" s="631"/>
    </row>
    <row r="92" spans="2:5" x14ac:dyDescent="0.3">
      <c r="B92" s="630"/>
      <c r="C92" s="422"/>
      <c r="D92" s="422"/>
      <c r="E92" s="631"/>
    </row>
    <row r="93" spans="2:5" x14ac:dyDescent="0.3">
      <c r="B93" s="630"/>
      <c r="C93" s="422"/>
      <c r="D93" s="422"/>
      <c r="E93" s="631"/>
    </row>
    <row r="94" spans="2:5" x14ac:dyDescent="0.3">
      <c r="B94" s="632"/>
      <c r="C94" s="633"/>
      <c r="D94" s="633"/>
      <c r="E94" s="634"/>
    </row>
    <row r="95" spans="2:5" x14ac:dyDescent="0.3">
      <c r="B95" s="635"/>
    </row>
    <row r="96" spans="2:5" s="636" customFormat="1" ht="20.100000000000001" customHeight="1" x14ac:dyDescent="0.3">
      <c r="B96" s="840" t="s">
        <v>348</v>
      </c>
      <c r="C96" s="840"/>
      <c r="D96" s="840"/>
    </row>
    <row r="97" spans="2:5" s="3" customFormat="1" ht="19.95" customHeight="1" x14ac:dyDescent="0.3">
      <c r="B97" s="824" t="s">
        <v>343</v>
      </c>
      <c r="C97" s="824"/>
      <c r="D97" s="824"/>
      <c r="E97" s="824"/>
    </row>
    <row r="98" spans="2:5" x14ac:dyDescent="0.3">
      <c r="B98" s="830"/>
      <c r="C98" s="831"/>
      <c r="D98" s="831"/>
      <c r="E98" s="832"/>
    </row>
    <row r="99" spans="2:5" x14ac:dyDescent="0.3">
      <c r="B99" s="833"/>
      <c r="C99" s="834"/>
      <c r="D99" s="834"/>
      <c r="E99" s="835"/>
    </row>
    <row r="100" spans="2:5" x14ac:dyDescent="0.3">
      <c r="B100" s="833"/>
      <c r="C100" s="834"/>
      <c r="D100" s="834"/>
      <c r="E100" s="835"/>
    </row>
    <row r="101" spans="2:5" x14ac:dyDescent="0.3">
      <c r="B101" s="833"/>
      <c r="C101" s="834"/>
      <c r="D101" s="834"/>
      <c r="E101" s="835"/>
    </row>
    <row r="102" spans="2:5" x14ac:dyDescent="0.3">
      <c r="B102" s="833"/>
      <c r="C102" s="834"/>
      <c r="D102" s="834"/>
      <c r="E102" s="835"/>
    </row>
    <row r="103" spans="2:5" x14ac:dyDescent="0.3">
      <c r="B103" s="833"/>
      <c r="C103" s="834"/>
      <c r="D103" s="834"/>
      <c r="E103" s="835"/>
    </row>
    <row r="104" spans="2:5" x14ac:dyDescent="0.3">
      <c r="B104" s="833"/>
      <c r="C104" s="834"/>
      <c r="D104" s="834"/>
      <c r="E104" s="835"/>
    </row>
    <row r="105" spans="2:5" x14ac:dyDescent="0.3">
      <c r="B105" s="833"/>
      <c r="C105" s="834"/>
      <c r="D105" s="834"/>
      <c r="E105" s="835"/>
    </row>
    <row r="106" spans="2:5" x14ac:dyDescent="0.3">
      <c r="B106" s="833"/>
      <c r="C106" s="834"/>
      <c r="D106" s="834"/>
      <c r="E106" s="835"/>
    </row>
    <row r="107" spans="2:5" x14ac:dyDescent="0.3">
      <c r="B107" s="833"/>
      <c r="C107" s="834"/>
      <c r="D107" s="834"/>
      <c r="E107" s="835"/>
    </row>
    <row r="108" spans="2:5" x14ac:dyDescent="0.3">
      <c r="B108" s="833"/>
      <c r="C108" s="834"/>
      <c r="D108" s="834"/>
      <c r="E108" s="835"/>
    </row>
    <row r="109" spans="2:5" x14ac:dyDescent="0.3">
      <c r="B109" s="833"/>
      <c r="C109" s="834"/>
      <c r="D109" s="834"/>
      <c r="E109" s="835"/>
    </row>
    <row r="110" spans="2:5" x14ac:dyDescent="0.3">
      <c r="B110" s="833"/>
      <c r="C110" s="834"/>
      <c r="D110" s="834"/>
      <c r="E110" s="835"/>
    </row>
    <row r="111" spans="2:5" x14ac:dyDescent="0.3">
      <c r="B111" s="833"/>
      <c r="C111" s="834"/>
      <c r="D111" s="834"/>
      <c r="E111" s="835"/>
    </row>
    <row r="112" spans="2:5" x14ac:dyDescent="0.3">
      <c r="B112" s="833"/>
      <c r="C112" s="834"/>
      <c r="D112" s="834"/>
      <c r="E112" s="835"/>
    </row>
    <row r="113" spans="2:5" x14ac:dyDescent="0.3">
      <c r="B113" s="833"/>
      <c r="C113" s="834"/>
      <c r="D113" s="834"/>
      <c r="E113" s="835"/>
    </row>
    <row r="114" spans="2:5" x14ac:dyDescent="0.3">
      <c r="B114" s="833"/>
      <c r="C114" s="834"/>
      <c r="D114" s="834"/>
      <c r="E114" s="835"/>
    </row>
    <row r="115" spans="2:5" x14ac:dyDescent="0.3">
      <c r="B115" s="833"/>
      <c r="C115" s="834"/>
      <c r="D115" s="834"/>
      <c r="E115" s="835"/>
    </row>
    <row r="116" spans="2:5" x14ac:dyDescent="0.3">
      <c r="B116" s="833"/>
      <c r="C116" s="834"/>
      <c r="D116" s="834"/>
      <c r="E116" s="835"/>
    </row>
    <row r="117" spans="2:5" x14ac:dyDescent="0.3">
      <c r="B117" s="833"/>
      <c r="C117" s="834"/>
      <c r="D117" s="834"/>
      <c r="E117" s="835"/>
    </row>
    <row r="118" spans="2:5" x14ac:dyDescent="0.3">
      <c r="B118" s="833"/>
      <c r="C118" s="834"/>
      <c r="D118" s="834"/>
      <c r="E118" s="835"/>
    </row>
    <row r="119" spans="2:5" x14ac:dyDescent="0.3">
      <c r="B119" s="833"/>
      <c r="C119" s="834"/>
      <c r="D119" s="834"/>
      <c r="E119" s="835"/>
    </row>
    <row r="120" spans="2:5" x14ac:dyDescent="0.3">
      <c r="B120" s="833"/>
      <c r="C120" s="834"/>
      <c r="D120" s="834"/>
      <c r="E120" s="835"/>
    </row>
    <row r="121" spans="2:5" x14ac:dyDescent="0.3">
      <c r="B121" s="833"/>
      <c r="C121" s="834"/>
      <c r="D121" s="834"/>
      <c r="E121" s="835"/>
    </row>
    <row r="122" spans="2:5" x14ac:dyDescent="0.3">
      <c r="B122" s="833"/>
      <c r="C122" s="834"/>
      <c r="D122" s="834"/>
      <c r="E122" s="835"/>
    </row>
    <row r="123" spans="2:5" x14ac:dyDescent="0.3">
      <c r="B123" s="833"/>
      <c r="C123" s="834"/>
      <c r="D123" s="834"/>
      <c r="E123" s="835"/>
    </row>
    <row r="124" spans="2:5" x14ac:dyDescent="0.3">
      <c r="B124" s="833"/>
      <c r="C124" s="834"/>
      <c r="D124" s="834"/>
      <c r="E124" s="835"/>
    </row>
    <row r="125" spans="2:5" x14ac:dyDescent="0.3">
      <c r="B125" s="833"/>
      <c r="C125" s="834"/>
      <c r="D125" s="834"/>
      <c r="E125" s="835"/>
    </row>
    <row r="126" spans="2:5" x14ac:dyDescent="0.3">
      <c r="B126" s="836"/>
      <c r="C126" s="837"/>
      <c r="D126" s="837"/>
      <c r="E126" s="838"/>
    </row>
    <row r="127" spans="2:5" x14ac:dyDescent="0.3">
      <c r="B127" s="637"/>
    </row>
    <row r="128" spans="2:5" s="639" customFormat="1" ht="19.95" customHeight="1" x14ac:dyDescent="0.3">
      <c r="B128" s="638" t="s">
        <v>344</v>
      </c>
    </row>
    <row r="129" spans="2:5" ht="19.95" customHeight="1" x14ac:dyDescent="0.3">
      <c r="B129" s="839" t="s">
        <v>345</v>
      </c>
      <c r="C129" s="839"/>
      <c r="D129" s="839"/>
      <c r="E129" s="839"/>
    </row>
    <row r="130" spans="2:5" x14ac:dyDescent="0.3">
      <c r="B130" s="627"/>
      <c r="C130" s="628"/>
      <c r="D130" s="628"/>
      <c r="E130" s="629"/>
    </row>
    <row r="131" spans="2:5" x14ac:dyDescent="0.3">
      <c r="B131" s="630"/>
      <c r="C131" s="422"/>
      <c r="D131" s="422"/>
      <c r="E131" s="631"/>
    </row>
    <row r="132" spans="2:5" x14ac:dyDescent="0.3">
      <c r="B132" s="630"/>
      <c r="C132" s="422"/>
      <c r="D132" s="422"/>
      <c r="E132" s="631"/>
    </row>
    <row r="133" spans="2:5" x14ac:dyDescent="0.3">
      <c r="B133" s="630"/>
      <c r="C133" s="422"/>
      <c r="D133" s="422"/>
      <c r="E133" s="631"/>
    </row>
    <row r="134" spans="2:5" x14ac:dyDescent="0.3">
      <c r="B134" s="630"/>
      <c r="C134" s="422"/>
      <c r="D134" s="422"/>
      <c r="E134" s="631"/>
    </row>
    <row r="135" spans="2:5" x14ac:dyDescent="0.3">
      <c r="B135" s="630"/>
      <c r="C135" s="422"/>
      <c r="D135" s="422"/>
      <c r="E135" s="631"/>
    </row>
    <row r="136" spans="2:5" ht="21" customHeight="1" x14ac:dyDescent="0.3">
      <c r="B136" s="630"/>
      <c r="C136" s="422"/>
      <c r="D136" s="422"/>
      <c r="E136" s="631"/>
    </row>
    <row r="137" spans="2:5" x14ac:dyDescent="0.3">
      <c r="B137" s="630"/>
      <c r="C137" s="422"/>
      <c r="D137" s="422"/>
      <c r="E137" s="631"/>
    </row>
    <row r="138" spans="2:5" x14ac:dyDescent="0.3">
      <c r="B138" s="630"/>
      <c r="C138" s="422"/>
      <c r="D138" s="422"/>
      <c r="E138" s="631"/>
    </row>
    <row r="139" spans="2:5" x14ac:dyDescent="0.3">
      <c r="B139" s="630"/>
      <c r="C139" s="422"/>
      <c r="D139" s="422"/>
      <c r="E139" s="631"/>
    </row>
    <row r="140" spans="2:5" x14ac:dyDescent="0.3">
      <c r="B140" s="630"/>
      <c r="C140" s="422"/>
      <c r="D140" s="422"/>
      <c r="E140" s="631"/>
    </row>
    <row r="141" spans="2:5" x14ac:dyDescent="0.3">
      <c r="B141" s="630"/>
      <c r="C141" s="422"/>
      <c r="D141" s="422"/>
      <c r="E141" s="631"/>
    </row>
    <row r="142" spans="2:5" x14ac:dyDescent="0.3">
      <c r="B142" s="630"/>
      <c r="C142" s="422"/>
      <c r="D142" s="422"/>
      <c r="E142" s="631"/>
    </row>
    <row r="143" spans="2:5" x14ac:dyDescent="0.3">
      <c r="B143" s="630"/>
      <c r="C143" s="422"/>
      <c r="D143" s="422"/>
      <c r="E143" s="631"/>
    </row>
    <row r="144" spans="2:5" x14ac:dyDescent="0.3">
      <c r="B144" s="630"/>
      <c r="C144" s="422"/>
      <c r="D144" s="422"/>
      <c r="E144" s="631"/>
    </row>
    <row r="145" spans="2:5" x14ac:dyDescent="0.3">
      <c r="B145" s="630"/>
      <c r="C145" s="422"/>
      <c r="D145" s="422"/>
      <c r="E145" s="631"/>
    </row>
    <row r="146" spans="2:5" x14ac:dyDescent="0.3">
      <c r="B146" s="630"/>
      <c r="C146" s="422"/>
      <c r="D146" s="422"/>
      <c r="E146" s="631"/>
    </row>
    <row r="147" spans="2:5" x14ac:dyDescent="0.3">
      <c r="B147" s="630"/>
      <c r="C147" s="422"/>
      <c r="D147" s="422"/>
      <c r="E147" s="631"/>
    </row>
    <row r="148" spans="2:5" x14ac:dyDescent="0.3">
      <c r="B148" s="630"/>
      <c r="C148" s="422"/>
      <c r="D148" s="422"/>
      <c r="E148" s="631"/>
    </row>
    <row r="149" spans="2:5" x14ac:dyDescent="0.3">
      <c r="B149" s="630"/>
      <c r="C149" s="422"/>
      <c r="D149" s="422"/>
      <c r="E149" s="631"/>
    </row>
    <row r="150" spans="2:5" x14ac:dyDescent="0.3">
      <c r="B150" s="630"/>
      <c r="C150" s="422"/>
      <c r="D150" s="422"/>
      <c r="E150" s="631"/>
    </row>
    <row r="151" spans="2:5" x14ac:dyDescent="0.3">
      <c r="B151" s="630"/>
      <c r="C151" s="422"/>
      <c r="D151" s="422"/>
      <c r="E151" s="631"/>
    </row>
    <row r="152" spans="2:5" x14ac:dyDescent="0.3">
      <c r="B152" s="630"/>
      <c r="C152" s="422"/>
      <c r="D152" s="422"/>
      <c r="E152" s="631"/>
    </row>
    <row r="153" spans="2:5" x14ac:dyDescent="0.3">
      <c r="B153" s="630"/>
      <c r="C153" s="422"/>
      <c r="D153" s="422"/>
      <c r="E153" s="631"/>
    </row>
    <row r="154" spans="2:5" x14ac:dyDescent="0.3">
      <c r="B154" s="630"/>
      <c r="C154" s="422"/>
      <c r="D154" s="422"/>
      <c r="E154" s="631"/>
    </row>
    <row r="155" spans="2:5" x14ac:dyDescent="0.3">
      <c r="B155" s="630"/>
      <c r="C155" s="422"/>
      <c r="D155" s="422"/>
      <c r="E155" s="631"/>
    </row>
    <row r="156" spans="2:5" x14ac:dyDescent="0.3">
      <c r="B156" s="630"/>
      <c r="C156" s="422"/>
      <c r="D156" s="422"/>
      <c r="E156" s="631"/>
    </row>
    <row r="157" spans="2:5" x14ac:dyDescent="0.3">
      <c r="B157" s="630"/>
      <c r="C157" s="422"/>
      <c r="D157" s="422"/>
      <c r="E157" s="631"/>
    </row>
    <row r="158" spans="2:5" x14ac:dyDescent="0.3">
      <c r="B158" s="632"/>
      <c r="C158" s="633"/>
      <c r="D158" s="633"/>
      <c r="E158" s="634"/>
    </row>
    <row r="160" spans="2:5" s="639" customFormat="1" ht="19.95" customHeight="1" x14ac:dyDescent="0.3">
      <c r="B160" s="638" t="s">
        <v>350</v>
      </c>
    </row>
    <row r="161" spans="2:5" ht="30" customHeight="1" x14ac:dyDescent="0.3">
      <c r="B161" s="826" t="s">
        <v>349</v>
      </c>
      <c r="C161" s="826"/>
      <c r="D161" s="826"/>
      <c r="E161" s="826"/>
    </row>
    <row r="162" spans="2:5" x14ac:dyDescent="0.3">
      <c r="B162" s="627"/>
      <c r="C162" s="628"/>
      <c r="D162" s="628"/>
      <c r="E162" s="629"/>
    </row>
    <row r="163" spans="2:5" x14ac:dyDescent="0.3">
      <c r="B163" s="630"/>
      <c r="C163" s="422"/>
      <c r="D163" s="422"/>
      <c r="E163" s="631"/>
    </row>
    <row r="164" spans="2:5" x14ac:dyDescent="0.3">
      <c r="B164" s="630"/>
      <c r="C164" s="422"/>
      <c r="D164" s="422"/>
      <c r="E164" s="631"/>
    </row>
    <row r="165" spans="2:5" x14ac:dyDescent="0.3">
      <c r="B165" s="630"/>
      <c r="C165" s="422"/>
      <c r="D165" s="422"/>
      <c r="E165" s="631"/>
    </row>
    <row r="166" spans="2:5" x14ac:dyDescent="0.3">
      <c r="B166" s="630"/>
      <c r="C166" s="422"/>
      <c r="D166" s="422"/>
      <c r="E166" s="631"/>
    </row>
    <row r="167" spans="2:5" x14ac:dyDescent="0.3">
      <c r="B167" s="630"/>
      <c r="C167" s="422"/>
      <c r="D167" s="422"/>
      <c r="E167" s="631"/>
    </row>
    <row r="168" spans="2:5" ht="21" customHeight="1" x14ac:dyDescent="0.3">
      <c r="B168" s="630"/>
      <c r="C168" s="422"/>
      <c r="D168" s="422"/>
      <c r="E168" s="631"/>
    </row>
    <row r="169" spans="2:5" x14ac:dyDescent="0.3">
      <c r="B169" s="630"/>
      <c r="C169" s="422"/>
      <c r="D169" s="422"/>
      <c r="E169" s="631"/>
    </row>
    <row r="170" spans="2:5" x14ac:dyDescent="0.3">
      <c r="B170" s="630"/>
      <c r="C170" s="422"/>
      <c r="D170" s="422"/>
      <c r="E170" s="631"/>
    </row>
    <row r="171" spans="2:5" x14ac:dyDescent="0.3">
      <c r="B171" s="630"/>
      <c r="C171" s="422"/>
      <c r="D171" s="422"/>
      <c r="E171" s="631"/>
    </row>
    <row r="172" spans="2:5" x14ac:dyDescent="0.3">
      <c r="B172" s="630"/>
      <c r="C172" s="422"/>
      <c r="D172" s="422"/>
      <c r="E172" s="631"/>
    </row>
    <row r="173" spans="2:5" x14ac:dyDescent="0.3">
      <c r="B173" s="630"/>
      <c r="C173" s="422"/>
      <c r="D173" s="422"/>
      <c r="E173" s="631"/>
    </row>
    <row r="174" spans="2:5" x14ac:dyDescent="0.3">
      <c r="B174" s="630"/>
      <c r="C174" s="422"/>
      <c r="D174" s="422"/>
      <c r="E174" s="631"/>
    </row>
    <row r="175" spans="2:5" x14ac:dyDescent="0.3">
      <c r="B175" s="630"/>
      <c r="C175" s="422"/>
      <c r="D175" s="422"/>
      <c r="E175" s="631"/>
    </row>
    <row r="176" spans="2:5" x14ac:dyDescent="0.3">
      <c r="B176" s="630"/>
      <c r="C176" s="422"/>
      <c r="D176" s="422"/>
      <c r="E176" s="631"/>
    </row>
    <row r="177" spans="2:5" x14ac:dyDescent="0.3">
      <c r="B177" s="630"/>
      <c r="C177" s="422"/>
      <c r="D177" s="422"/>
      <c r="E177" s="631"/>
    </row>
    <row r="178" spans="2:5" x14ac:dyDescent="0.3">
      <c r="B178" s="630"/>
      <c r="C178" s="422"/>
      <c r="D178" s="422"/>
      <c r="E178" s="631"/>
    </row>
    <row r="179" spans="2:5" x14ac:dyDescent="0.3">
      <c r="B179" s="630"/>
      <c r="C179" s="422"/>
      <c r="D179" s="422"/>
      <c r="E179" s="631"/>
    </row>
    <row r="180" spans="2:5" x14ac:dyDescent="0.3">
      <c r="B180" s="630"/>
      <c r="C180" s="422"/>
      <c r="D180" s="422"/>
      <c r="E180" s="631"/>
    </row>
    <row r="181" spans="2:5" x14ac:dyDescent="0.3">
      <c r="B181" s="630"/>
      <c r="C181" s="422"/>
      <c r="D181" s="422"/>
      <c r="E181" s="631"/>
    </row>
    <row r="182" spans="2:5" x14ac:dyDescent="0.3">
      <c r="B182" s="630"/>
      <c r="C182" s="422"/>
      <c r="D182" s="422"/>
      <c r="E182" s="631"/>
    </row>
    <row r="183" spans="2:5" x14ac:dyDescent="0.3">
      <c r="B183" s="630"/>
      <c r="C183" s="422"/>
      <c r="D183" s="422"/>
      <c r="E183" s="631"/>
    </row>
    <row r="184" spans="2:5" x14ac:dyDescent="0.3">
      <c r="B184" s="630"/>
      <c r="C184" s="422"/>
      <c r="D184" s="422"/>
      <c r="E184" s="631"/>
    </row>
    <row r="185" spans="2:5" x14ac:dyDescent="0.3">
      <c r="B185" s="630"/>
      <c r="C185" s="422"/>
      <c r="D185" s="422"/>
      <c r="E185" s="631"/>
    </row>
    <row r="186" spans="2:5" x14ac:dyDescent="0.3">
      <c r="B186" s="630"/>
      <c r="C186" s="422"/>
      <c r="D186" s="422"/>
      <c r="E186" s="631"/>
    </row>
    <row r="187" spans="2:5" x14ac:dyDescent="0.3">
      <c r="B187" s="630"/>
      <c r="C187" s="422"/>
      <c r="D187" s="422"/>
      <c r="E187" s="631"/>
    </row>
    <row r="188" spans="2:5" x14ac:dyDescent="0.3">
      <c r="B188" s="630"/>
      <c r="C188" s="422"/>
      <c r="D188" s="422"/>
      <c r="E188" s="631"/>
    </row>
    <row r="189" spans="2:5" x14ac:dyDescent="0.3">
      <c r="B189" s="630"/>
      <c r="C189" s="422"/>
      <c r="D189" s="422"/>
      <c r="E189" s="631"/>
    </row>
    <row r="190" spans="2:5" x14ac:dyDescent="0.3">
      <c r="B190" s="632"/>
      <c r="C190" s="633"/>
      <c r="D190" s="633"/>
      <c r="E190" s="634"/>
    </row>
    <row r="192" spans="2:5" s="639" customFormat="1" ht="19.95" customHeight="1" x14ac:dyDescent="0.3">
      <c r="B192" s="638" t="s">
        <v>351</v>
      </c>
    </row>
    <row r="193" spans="2:5" ht="70.2" customHeight="1" x14ac:dyDescent="0.3">
      <c r="B193" s="826" t="s">
        <v>354</v>
      </c>
      <c r="C193" s="826"/>
      <c r="D193" s="826"/>
      <c r="E193" s="826"/>
    </row>
    <row r="194" spans="2:5" x14ac:dyDescent="0.3">
      <c r="B194" s="627"/>
      <c r="C194" s="628"/>
      <c r="D194" s="628"/>
      <c r="E194" s="629"/>
    </row>
    <row r="195" spans="2:5" x14ac:dyDescent="0.3">
      <c r="B195" s="630"/>
      <c r="C195" s="422"/>
      <c r="D195" s="422"/>
      <c r="E195" s="631"/>
    </row>
    <row r="196" spans="2:5" x14ac:dyDescent="0.3">
      <c r="B196" s="630"/>
      <c r="C196" s="422"/>
      <c r="D196" s="422"/>
      <c r="E196" s="631"/>
    </row>
    <row r="197" spans="2:5" x14ac:dyDescent="0.3">
      <c r="B197" s="630"/>
      <c r="C197" s="422"/>
      <c r="D197" s="422"/>
      <c r="E197" s="631"/>
    </row>
    <row r="198" spans="2:5" x14ac:dyDescent="0.3">
      <c r="B198" s="630"/>
      <c r="C198" s="422"/>
      <c r="D198" s="422"/>
      <c r="E198" s="631"/>
    </row>
    <row r="199" spans="2:5" x14ac:dyDescent="0.3">
      <c r="B199" s="630"/>
      <c r="C199" s="422"/>
      <c r="D199" s="422"/>
      <c r="E199" s="631"/>
    </row>
    <row r="200" spans="2:5" ht="21" customHeight="1" x14ac:dyDescent="0.3">
      <c r="B200" s="630"/>
      <c r="C200" s="422"/>
      <c r="D200" s="422"/>
      <c r="E200" s="631"/>
    </row>
    <row r="201" spans="2:5" x14ac:dyDescent="0.3">
      <c r="B201" s="630"/>
      <c r="C201" s="422"/>
      <c r="D201" s="422"/>
      <c r="E201" s="631"/>
    </row>
    <row r="202" spans="2:5" x14ac:dyDescent="0.3">
      <c r="B202" s="630"/>
      <c r="C202" s="422"/>
      <c r="D202" s="422"/>
      <c r="E202" s="631"/>
    </row>
    <row r="203" spans="2:5" x14ac:dyDescent="0.3">
      <c r="B203" s="630"/>
      <c r="C203" s="422"/>
      <c r="D203" s="422"/>
      <c r="E203" s="631"/>
    </row>
    <row r="204" spans="2:5" x14ac:dyDescent="0.3">
      <c r="B204" s="630"/>
      <c r="C204" s="422"/>
      <c r="D204" s="422"/>
      <c r="E204" s="631"/>
    </row>
    <row r="205" spans="2:5" x14ac:dyDescent="0.3">
      <c r="B205" s="630"/>
      <c r="C205" s="422"/>
      <c r="D205" s="422"/>
      <c r="E205" s="631"/>
    </row>
    <row r="206" spans="2:5" x14ac:dyDescent="0.3">
      <c r="B206" s="630"/>
      <c r="C206" s="422"/>
      <c r="D206" s="422"/>
      <c r="E206" s="631"/>
    </row>
    <row r="207" spans="2:5" x14ac:dyDescent="0.3">
      <c r="B207" s="630"/>
      <c r="C207" s="422"/>
      <c r="D207" s="422"/>
      <c r="E207" s="631"/>
    </row>
    <row r="208" spans="2:5" x14ac:dyDescent="0.3">
      <c r="B208" s="630"/>
      <c r="C208" s="422"/>
      <c r="D208" s="422"/>
      <c r="E208" s="631"/>
    </row>
    <row r="209" spans="2:5" x14ac:dyDescent="0.3">
      <c r="B209" s="630"/>
      <c r="C209" s="422"/>
      <c r="D209" s="422"/>
      <c r="E209" s="631"/>
    </row>
    <row r="210" spans="2:5" x14ac:dyDescent="0.3">
      <c r="B210" s="630"/>
      <c r="C210" s="422"/>
      <c r="D210" s="422"/>
      <c r="E210" s="631"/>
    </row>
    <row r="211" spans="2:5" x14ac:dyDescent="0.3">
      <c r="B211" s="630"/>
      <c r="C211" s="422"/>
      <c r="D211" s="422"/>
      <c r="E211" s="631"/>
    </row>
    <row r="212" spans="2:5" x14ac:dyDescent="0.3">
      <c r="B212" s="630"/>
      <c r="C212" s="422"/>
      <c r="D212" s="422"/>
      <c r="E212" s="631"/>
    </row>
    <row r="213" spans="2:5" x14ac:dyDescent="0.3">
      <c r="B213" s="630"/>
      <c r="C213" s="422"/>
      <c r="D213" s="422"/>
      <c r="E213" s="631"/>
    </row>
    <row r="214" spans="2:5" x14ac:dyDescent="0.3">
      <c r="B214" s="630"/>
      <c r="C214" s="422"/>
      <c r="D214" s="422"/>
      <c r="E214" s="631"/>
    </row>
    <row r="215" spans="2:5" x14ac:dyDescent="0.3">
      <c r="B215" s="630"/>
      <c r="C215" s="422"/>
      <c r="D215" s="422"/>
      <c r="E215" s="631"/>
    </row>
    <row r="216" spans="2:5" x14ac:dyDescent="0.3">
      <c r="B216" s="630"/>
      <c r="C216" s="422"/>
      <c r="D216" s="422"/>
      <c r="E216" s="631"/>
    </row>
    <row r="217" spans="2:5" x14ac:dyDescent="0.3">
      <c r="B217" s="630"/>
      <c r="C217" s="422"/>
      <c r="D217" s="422"/>
      <c r="E217" s="631"/>
    </row>
    <row r="218" spans="2:5" x14ac:dyDescent="0.3">
      <c r="B218" s="630"/>
      <c r="C218" s="422"/>
      <c r="D218" s="422"/>
      <c r="E218" s="631"/>
    </row>
    <row r="219" spans="2:5" x14ac:dyDescent="0.3">
      <c r="B219" s="630"/>
      <c r="C219" s="422"/>
      <c r="D219" s="422"/>
      <c r="E219" s="631"/>
    </row>
    <row r="220" spans="2:5" x14ac:dyDescent="0.3">
      <c r="B220" s="630"/>
      <c r="C220" s="422"/>
      <c r="D220" s="422"/>
      <c r="E220" s="631"/>
    </row>
    <row r="221" spans="2:5" x14ac:dyDescent="0.3">
      <c r="B221" s="630"/>
      <c r="C221" s="422"/>
      <c r="D221" s="422"/>
      <c r="E221" s="631"/>
    </row>
    <row r="222" spans="2:5" x14ac:dyDescent="0.3">
      <c r="B222" s="632"/>
      <c r="C222" s="633"/>
      <c r="D222" s="633"/>
      <c r="E222" s="634"/>
    </row>
    <row r="224" spans="2:5" s="639" customFormat="1" ht="19.95" customHeight="1" x14ac:dyDescent="0.3">
      <c r="B224" s="827" t="s">
        <v>352</v>
      </c>
      <c r="C224" s="827"/>
      <c r="D224" s="827"/>
      <c r="E224" s="827"/>
    </row>
    <row r="225" spans="2:5" ht="30" customHeight="1" x14ac:dyDescent="0.3">
      <c r="B225" s="826" t="s">
        <v>353</v>
      </c>
      <c r="C225" s="826"/>
      <c r="D225" s="826"/>
      <c r="E225" s="826"/>
    </row>
    <row r="226" spans="2:5" x14ac:dyDescent="0.3">
      <c r="B226" s="627"/>
      <c r="C226" s="628"/>
      <c r="D226" s="628"/>
      <c r="E226" s="629"/>
    </row>
    <row r="227" spans="2:5" x14ac:dyDescent="0.3">
      <c r="B227" s="630"/>
      <c r="C227" s="422"/>
      <c r="D227" s="422"/>
      <c r="E227" s="631"/>
    </row>
    <row r="228" spans="2:5" x14ac:dyDescent="0.3">
      <c r="B228" s="630"/>
      <c r="C228" s="422"/>
      <c r="D228" s="422"/>
      <c r="E228" s="631"/>
    </row>
    <row r="229" spans="2:5" x14ac:dyDescent="0.3">
      <c r="B229" s="630"/>
      <c r="C229" s="422"/>
      <c r="D229" s="422"/>
      <c r="E229" s="631"/>
    </row>
    <row r="230" spans="2:5" x14ac:dyDescent="0.3">
      <c r="B230" s="630"/>
      <c r="C230" s="422"/>
      <c r="D230" s="422"/>
      <c r="E230" s="631"/>
    </row>
    <row r="231" spans="2:5" x14ac:dyDescent="0.3">
      <c r="B231" s="630"/>
      <c r="C231" s="422"/>
      <c r="D231" s="422"/>
      <c r="E231" s="631"/>
    </row>
    <row r="232" spans="2:5" ht="21" customHeight="1" x14ac:dyDescent="0.3">
      <c r="B232" s="630"/>
      <c r="C232" s="422"/>
      <c r="D232" s="422"/>
      <c r="E232" s="631"/>
    </row>
    <row r="233" spans="2:5" x14ac:dyDescent="0.3">
      <c r="B233" s="630"/>
      <c r="C233" s="422"/>
      <c r="D233" s="422"/>
      <c r="E233" s="631"/>
    </row>
    <row r="234" spans="2:5" x14ac:dyDescent="0.3">
      <c r="B234" s="630"/>
      <c r="C234" s="422"/>
      <c r="D234" s="422"/>
      <c r="E234" s="631"/>
    </row>
    <row r="235" spans="2:5" x14ac:dyDescent="0.3">
      <c r="B235" s="630"/>
      <c r="C235" s="422"/>
      <c r="D235" s="422"/>
      <c r="E235" s="631"/>
    </row>
    <row r="236" spans="2:5" x14ac:dyDescent="0.3">
      <c r="B236" s="630"/>
      <c r="C236" s="422"/>
      <c r="D236" s="422"/>
      <c r="E236" s="631"/>
    </row>
    <row r="237" spans="2:5" x14ac:dyDescent="0.3">
      <c r="B237" s="630"/>
      <c r="C237" s="422"/>
      <c r="D237" s="422"/>
      <c r="E237" s="631"/>
    </row>
    <row r="238" spans="2:5" x14ac:dyDescent="0.3">
      <c r="B238" s="630"/>
      <c r="C238" s="422"/>
      <c r="D238" s="422"/>
      <c r="E238" s="631"/>
    </row>
    <row r="239" spans="2:5" x14ac:dyDescent="0.3">
      <c r="B239" s="630"/>
      <c r="C239" s="422"/>
      <c r="D239" s="422"/>
      <c r="E239" s="631"/>
    </row>
    <row r="240" spans="2:5" x14ac:dyDescent="0.3">
      <c r="B240" s="630"/>
      <c r="C240" s="422"/>
      <c r="D240" s="422"/>
      <c r="E240" s="631"/>
    </row>
    <row r="241" spans="2:5" x14ac:dyDescent="0.3">
      <c r="B241" s="630"/>
      <c r="C241" s="422"/>
      <c r="D241" s="422"/>
      <c r="E241" s="631"/>
    </row>
    <row r="242" spans="2:5" x14ac:dyDescent="0.3">
      <c r="B242" s="630"/>
      <c r="C242" s="422"/>
      <c r="D242" s="422"/>
      <c r="E242" s="631"/>
    </row>
    <row r="243" spans="2:5" x14ac:dyDescent="0.3">
      <c r="B243" s="630"/>
      <c r="C243" s="422"/>
      <c r="D243" s="422"/>
      <c r="E243" s="631"/>
    </row>
    <row r="244" spans="2:5" x14ac:dyDescent="0.3">
      <c r="B244" s="630"/>
      <c r="C244" s="422"/>
      <c r="D244" s="422"/>
      <c r="E244" s="631"/>
    </row>
    <row r="245" spans="2:5" x14ac:dyDescent="0.3">
      <c r="B245" s="630"/>
      <c r="C245" s="422"/>
      <c r="D245" s="422"/>
      <c r="E245" s="631"/>
    </row>
    <row r="246" spans="2:5" x14ac:dyDescent="0.3">
      <c r="B246" s="630"/>
      <c r="C246" s="422"/>
      <c r="D246" s="422"/>
      <c r="E246" s="631"/>
    </row>
    <row r="247" spans="2:5" x14ac:dyDescent="0.3">
      <c r="B247" s="630"/>
      <c r="C247" s="422"/>
      <c r="D247" s="422"/>
      <c r="E247" s="631"/>
    </row>
    <row r="248" spans="2:5" x14ac:dyDescent="0.3">
      <c r="B248" s="630"/>
      <c r="C248" s="422"/>
      <c r="D248" s="422"/>
      <c r="E248" s="631"/>
    </row>
    <row r="249" spans="2:5" x14ac:dyDescent="0.3">
      <c r="B249" s="630"/>
      <c r="C249" s="422"/>
      <c r="D249" s="422"/>
      <c r="E249" s="631"/>
    </row>
    <row r="250" spans="2:5" x14ac:dyDescent="0.3">
      <c r="B250" s="630"/>
      <c r="C250" s="422"/>
      <c r="D250" s="422"/>
      <c r="E250" s="631"/>
    </row>
    <row r="251" spans="2:5" x14ac:dyDescent="0.3">
      <c r="B251" s="630"/>
      <c r="C251" s="422"/>
      <c r="D251" s="422"/>
      <c r="E251" s="631"/>
    </row>
    <row r="252" spans="2:5" x14ac:dyDescent="0.3">
      <c r="B252" s="630"/>
      <c r="C252" s="422"/>
      <c r="D252" s="422"/>
      <c r="E252" s="631"/>
    </row>
    <row r="253" spans="2:5" x14ac:dyDescent="0.3">
      <c r="B253" s="630"/>
      <c r="C253" s="422"/>
      <c r="D253" s="422"/>
      <c r="E253" s="631"/>
    </row>
    <row r="254" spans="2:5" x14ac:dyDescent="0.3">
      <c r="B254" s="632"/>
      <c r="C254" s="633"/>
      <c r="D254" s="633"/>
      <c r="E254" s="634"/>
    </row>
  </sheetData>
  <mergeCells count="15">
    <mergeCell ref="B225:E225"/>
    <mergeCell ref="B224:E224"/>
    <mergeCell ref="D7:E7"/>
    <mergeCell ref="B98:E126"/>
    <mergeCell ref="B129:E129"/>
    <mergeCell ref="B65:C65"/>
    <mergeCell ref="B96:D96"/>
    <mergeCell ref="B161:E161"/>
    <mergeCell ref="B193:E193"/>
    <mergeCell ref="B97:E97"/>
    <mergeCell ref="B2:C2"/>
    <mergeCell ref="B3:C3"/>
    <mergeCell ref="B13:E13"/>
    <mergeCell ref="B37:E37"/>
    <mergeCell ref="B66:E66"/>
  </mergeCells>
  <pageMargins left="0.23622047244094491" right="0.23622047244094491" top="0.19685039370078741" bottom="0.19685039370078741" header="0.11811023622047245" footer="0.11811023622047245"/>
  <pageSetup paperSize="9" scale="91" orientation="landscape" r:id="rId1"/>
  <rowBreaks count="7" manualBreakCount="7">
    <brk id="35" min="1" max="5" man="1"/>
    <brk id="64" min="1" max="5" man="1"/>
    <brk id="95" min="1" max="5" man="1"/>
    <brk id="127" min="1" max="5" man="1"/>
    <brk id="159" min="1" max="5" man="1"/>
    <brk id="191" min="1" max="5" man="1"/>
    <brk id="223" min="1"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C52E5-030C-475D-93C5-336E14F25106}">
  <sheetPr>
    <tabColor theme="5" tint="0.59999389629810485"/>
  </sheetPr>
  <dimension ref="A1:I36"/>
  <sheetViews>
    <sheetView showGridLines="0" zoomScaleNormal="100" workbookViewId="0"/>
  </sheetViews>
  <sheetFormatPr defaultRowHeight="14.4" x14ac:dyDescent="0.3"/>
  <cols>
    <col min="1" max="1" width="2.88671875" customWidth="1"/>
    <col min="2" max="2" width="33" customWidth="1"/>
    <col min="3" max="4" width="25.6640625" customWidth="1"/>
    <col min="5" max="5" width="18.5546875" customWidth="1"/>
    <col min="9" max="9" width="61.109375" customWidth="1"/>
  </cols>
  <sheetData>
    <row r="1" spans="2:5" ht="15" customHeight="1" x14ac:dyDescent="0.3"/>
    <row r="2" spans="2:5" x14ac:dyDescent="0.3">
      <c r="B2" s="62" t="s">
        <v>54</v>
      </c>
      <c r="C2" s="61"/>
      <c r="D2" s="61"/>
      <c r="E2" s="60"/>
    </row>
    <row r="3" spans="2:5" ht="20.100000000000001" customHeight="1" x14ac:dyDescent="0.3">
      <c r="B3" s="59" t="s">
        <v>55</v>
      </c>
      <c r="C3" s="733"/>
      <c r="D3" s="734"/>
      <c r="E3" s="60"/>
    </row>
    <row r="4" spans="2:5" ht="20.100000000000001" customHeight="1" x14ac:dyDescent="0.3">
      <c r="B4" s="59" t="s">
        <v>56</v>
      </c>
      <c r="C4" s="733"/>
      <c r="D4" s="734"/>
      <c r="E4" s="60"/>
    </row>
    <row r="5" spans="2:5" ht="20.100000000000001" customHeight="1" x14ac:dyDescent="0.3">
      <c r="B5" s="59" t="s">
        <v>57</v>
      </c>
      <c r="C5" s="501"/>
      <c r="D5" s="502"/>
      <c r="E5" s="60"/>
    </row>
    <row r="6" spans="2:5" s="64" customFormat="1" ht="13.2" x14ac:dyDescent="0.25">
      <c r="B6" s="63"/>
    </row>
    <row r="7" spans="2:5" s="66" customFormat="1" ht="13.2" x14ac:dyDescent="0.25">
      <c r="B7" s="65" t="s">
        <v>58</v>
      </c>
    </row>
    <row r="8" spans="2:5" s="67" customFormat="1" x14ac:dyDescent="0.25">
      <c r="B8" s="103" t="s">
        <v>7</v>
      </c>
    </row>
    <row r="9" spans="2:5" s="66" customFormat="1" ht="13.2" x14ac:dyDescent="0.25">
      <c r="B9" s="65" t="s">
        <v>59</v>
      </c>
    </row>
    <row r="10" spans="2:5" s="64" customFormat="1" ht="13.2" x14ac:dyDescent="0.25">
      <c r="B10" s="65" t="s">
        <v>60</v>
      </c>
    </row>
    <row r="11" spans="2:5" s="64" customFormat="1" ht="13.2" x14ac:dyDescent="0.25">
      <c r="B11" s="65"/>
    </row>
    <row r="12" spans="2:5" s="64" customFormat="1" ht="69.900000000000006" customHeight="1" x14ac:dyDescent="0.25">
      <c r="B12" s="732" t="s">
        <v>319</v>
      </c>
      <c r="C12" s="732"/>
      <c r="D12" s="732"/>
      <c r="E12" s="732"/>
    </row>
    <row r="13" spans="2:5" s="64" customFormat="1" ht="13.2" x14ac:dyDescent="0.25">
      <c r="B13" s="65"/>
    </row>
    <row r="14" spans="2:5" s="64" customFormat="1" ht="60" customHeight="1" x14ac:dyDescent="0.25">
      <c r="B14" s="742" t="s">
        <v>318</v>
      </c>
      <c r="C14" s="742"/>
      <c r="D14" s="742"/>
      <c r="E14" s="742"/>
    </row>
    <row r="15" spans="2:5" s="64" customFormat="1" ht="13.2" x14ac:dyDescent="0.25">
      <c r="B15" s="65"/>
    </row>
    <row r="16" spans="2:5" s="64" customFormat="1" ht="12.75" customHeight="1" x14ac:dyDescent="0.25">
      <c r="B16" s="841" t="s">
        <v>61</v>
      </c>
      <c r="C16" s="843" t="s">
        <v>322</v>
      </c>
      <c r="D16" s="844"/>
      <c r="E16" s="847" t="s">
        <v>323</v>
      </c>
    </row>
    <row r="17" spans="1:9" s="64" customFormat="1" ht="13.2" x14ac:dyDescent="0.25">
      <c r="B17" s="842"/>
      <c r="C17" s="845"/>
      <c r="D17" s="846"/>
      <c r="E17" s="848"/>
    </row>
    <row r="18" spans="1:9" s="64" customFormat="1" ht="51.75" customHeight="1" x14ac:dyDescent="0.25">
      <c r="B18" s="68" t="s">
        <v>96</v>
      </c>
      <c r="C18" s="743" t="s">
        <v>362</v>
      </c>
      <c r="D18" s="744"/>
      <c r="E18" s="69" t="s">
        <v>66</v>
      </c>
    </row>
    <row r="19" spans="1:9" s="64" customFormat="1" ht="13.2" x14ac:dyDescent="0.25">
      <c r="B19" s="65"/>
    </row>
    <row r="20" spans="1:9" s="64" customFormat="1" ht="13.2" x14ac:dyDescent="0.25">
      <c r="B20" s="65"/>
    </row>
    <row r="21" spans="1:9" s="64" customFormat="1" ht="12.75" customHeight="1" x14ac:dyDescent="0.25">
      <c r="B21" s="841" t="s">
        <v>78</v>
      </c>
      <c r="C21" s="843" t="s">
        <v>322</v>
      </c>
      <c r="D21" s="844"/>
      <c r="E21" s="847" t="s">
        <v>323</v>
      </c>
    </row>
    <row r="22" spans="1:9" s="64" customFormat="1" ht="13.2" x14ac:dyDescent="0.25">
      <c r="B22" s="842"/>
      <c r="C22" s="845"/>
      <c r="D22" s="846"/>
      <c r="E22" s="848"/>
    </row>
    <row r="23" spans="1:9" s="118" customFormat="1" ht="99.9" customHeight="1" x14ac:dyDescent="0.3">
      <c r="B23" s="68" t="s">
        <v>97</v>
      </c>
      <c r="C23" s="728" t="s">
        <v>324</v>
      </c>
      <c r="D23" s="729"/>
      <c r="E23" s="69" t="s">
        <v>66</v>
      </c>
    </row>
    <row r="24" spans="1:9" s="118" customFormat="1" ht="50.25" customHeight="1" x14ac:dyDescent="0.3">
      <c r="B24" s="485" t="s">
        <v>29</v>
      </c>
      <c r="C24" s="730" t="s">
        <v>325</v>
      </c>
      <c r="D24" s="748"/>
      <c r="E24" s="513" t="s">
        <v>66</v>
      </c>
    </row>
    <row r="25" spans="1:9" s="64" customFormat="1" ht="13.2" x14ac:dyDescent="0.25">
      <c r="B25" s="65"/>
    </row>
    <row r="26" spans="1:9" s="64" customFormat="1" ht="13.2" x14ac:dyDescent="0.25">
      <c r="B26" s="65"/>
    </row>
    <row r="27" spans="1:9" s="64" customFormat="1" ht="12.75" customHeight="1" x14ac:dyDescent="0.25">
      <c r="B27" s="850" t="s">
        <v>88</v>
      </c>
      <c r="C27" s="843" t="s">
        <v>322</v>
      </c>
      <c r="D27" s="844"/>
      <c r="E27" s="847" t="s">
        <v>323</v>
      </c>
    </row>
    <row r="28" spans="1:9" s="64" customFormat="1" ht="12.75" customHeight="1" x14ac:dyDescent="0.25">
      <c r="B28" s="851"/>
      <c r="C28" s="845"/>
      <c r="D28" s="846"/>
      <c r="E28" s="848"/>
    </row>
    <row r="29" spans="1:9" s="118" customFormat="1" ht="60" customHeight="1" x14ac:dyDescent="0.3">
      <c r="A29" s="483"/>
      <c r="B29" s="135" t="s">
        <v>98</v>
      </c>
      <c r="C29" s="749" t="s">
        <v>99</v>
      </c>
      <c r="D29" s="760"/>
      <c r="E29" s="69" t="s">
        <v>66</v>
      </c>
      <c r="F29" s="483"/>
      <c r="G29" s="483"/>
      <c r="H29" s="483"/>
      <c r="I29" s="483"/>
    </row>
    <row r="30" spans="1:9" s="118" customFormat="1" ht="50.25" customHeight="1" x14ac:dyDescent="0.3">
      <c r="B30" s="485" t="s">
        <v>29</v>
      </c>
      <c r="C30" s="730" t="s">
        <v>325</v>
      </c>
      <c r="D30" s="748"/>
      <c r="E30" s="513" t="s">
        <v>66</v>
      </c>
    </row>
    <row r="31" spans="1:9" s="64" customFormat="1" ht="13.2" x14ac:dyDescent="0.25">
      <c r="B31" s="65"/>
    </row>
    <row r="32" spans="1:9" s="64" customFormat="1" ht="13.2" x14ac:dyDescent="0.25">
      <c r="B32" s="65"/>
    </row>
    <row r="33" spans="2:5" s="64" customFormat="1" ht="12.75" customHeight="1" x14ac:dyDescent="0.25">
      <c r="B33" s="841" t="s">
        <v>93</v>
      </c>
      <c r="C33" s="843" t="s">
        <v>322</v>
      </c>
      <c r="D33" s="844"/>
      <c r="E33" s="847" t="s">
        <v>323</v>
      </c>
    </row>
    <row r="34" spans="2:5" s="64" customFormat="1" ht="13.2" x14ac:dyDescent="0.25">
      <c r="B34" s="842"/>
      <c r="C34" s="845"/>
      <c r="D34" s="846"/>
      <c r="E34" s="848"/>
    </row>
    <row r="35" spans="2:5" ht="60" customHeight="1" x14ac:dyDescent="0.3">
      <c r="B35" s="135" t="s">
        <v>98</v>
      </c>
      <c r="C35" s="749" t="s">
        <v>99</v>
      </c>
      <c r="D35" s="760"/>
      <c r="E35" s="69" t="s">
        <v>66</v>
      </c>
    </row>
    <row r="36" spans="2:5" s="64" customFormat="1" ht="50.1" customHeight="1" x14ac:dyDescent="0.25">
      <c r="B36" s="68" t="s">
        <v>29</v>
      </c>
      <c r="C36" s="849" t="s">
        <v>325</v>
      </c>
      <c r="D36" s="849"/>
      <c r="E36" s="69" t="s">
        <v>66</v>
      </c>
    </row>
  </sheetData>
  <mergeCells count="23">
    <mergeCell ref="C35:D35"/>
    <mergeCell ref="C36:D36"/>
    <mergeCell ref="C23:D23"/>
    <mergeCell ref="E33:E34"/>
    <mergeCell ref="B27:B28"/>
    <mergeCell ref="C27:D28"/>
    <mergeCell ref="E27:E28"/>
    <mergeCell ref="C29:D29"/>
    <mergeCell ref="C30:D30"/>
    <mergeCell ref="B33:B34"/>
    <mergeCell ref="C33:D34"/>
    <mergeCell ref="C24:D24"/>
    <mergeCell ref="C3:D3"/>
    <mergeCell ref="C4:D4"/>
    <mergeCell ref="B21:B22"/>
    <mergeCell ref="C21:D22"/>
    <mergeCell ref="B14:E14"/>
    <mergeCell ref="B16:B17"/>
    <mergeCell ref="C16:D17"/>
    <mergeCell ref="E16:E17"/>
    <mergeCell ref="E21:E22"/>
    <mergeCell ref="B12:E12"/>
    <mergeCell ref="C18:D18"/>
  </mergeCells>
  <conditionalFormatting sqref="E18">
    <cfRule type="containsText" dxfId="9" priority="31" operator="containsText" text="No">
      <formula>NOT(ISERROR(SEARCH("No",E18)))</formula>
    </cfRule>
    <cfRule type="containsText" dxfId="8" priority="32" operator="containsText" text="Yes">
      <formula>NOT(ISERROR(SEARCH("Yes",E18)))</formula>
    </cfRule>
  </conditionalFormatting>
  <conditionalFormatting sqref="E23">
    <cfRule type="containsText" dxfId="7" priority="25" operator="containsText" text="No">
      <formula>NOT(ISERROR(SEARCH("No",E23)))</formula>
    </cfRule>
    <cfRule type="containsText" dxfId="6" priority="26" operator="containsText" text="Yes">
      <formula>NOT(ISERROR(SEARCH("Yes",E23)))</formula>
    </cfRule>
  </conditionalFormatting>
  <conditionalFormatting sqref="E36">
    <cfRule type="containsText" dxfId="5" priority="17" operator="containsText" text="No">
      <formula>NOT(ISERROR(SEARCH("No",E36)))</formula>
    </cfRule>
    <cfRule type="containsText" dxfId="4" priority="18" operator="containsText" text="Yes">
      <formula>NOT(ISERROR(SEARCH("Yes",E36)))</formula>
    </cfRule>
  </conditionalFormatting>
  <conditionalFormatting sqref="E35">
    <cfRule type="containsText" dxfId="3" priority="15" operator="containsText" text="No">
      <formula>NOT(ISERROR(SEARCH("No",E35)))</formula>
    </cfRule>
    <cfRule type="containsText" dxfId="2" priority="16" operator="containsText" text="Yes">
      <formula>NOT(ISERROR(SEARCH("Yes",E35)))</formula>
    </cfRule>
  </conditionalFormatting>
  <conditionalFormatting sqref="E29">
    <cfRule type="containsText" dxfId="1" priority="13" operator="containsText" text="No">
      <formula>NOT(ISERROR(SEARCH("No",E29)))</formula>
    </cfRule>
    <cfRule type="containsText" dxfId="0" priority="14" operator="containsText" text="Yes">
      <formula>NOT(ISERROR(SEARCH("Yes",E29)))</formula>
    </cfRule>
  </conditionalFormatting>
  <dataValidations count="1">
    <dataValidation type="list" allowBlank="1" showInputMessage="1" showErrorMessage="1" sqref="E29 E23 E35:E36 E18" xr:uid="{200EB5E7-D1DD-4C58-928D-9FA2EAB8346D}">
      <formula1>"Please confirm…,Yes,No"</formula1>
    </dataValidation>
  </dataValidations>
  <hyperlinks>
    <hyperlink ref="B8" r:id="rId1" xr:uid="{387A7D43-A08F-4F19-BCCB-4A50736FEA71}"/>
  </hyperlinks>
  <pageMargins left="0.31496062992125984" right="0.31496062992125984" top="0.27559055118110237" bottom="0.27559055118110237" header="0.11811023622047245" footer="0.11811023622047245"/>
  <pageSetup paperSize="9" scale="85"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5FE13C96626144B8A97F791DB5E54D" ma:contentTypeVersion="10" ma:contentTypeDescription="Create a new document." ma:contentTypeScope="" ma:versionID="95741cfc2d2f6fc9f17684522d506cbe">
  <xsd:schema xmlns:xsd="http://www.w3.org/2001/XMLSchema" xmlns:xs="http://www.w3.org/2001/XMLSchema" xmlns:p="http://schemas.microsoft.com/office/2006/metadata/properties" xmlns:ns3="5b428750-196b-444d-9ac1-7a56173c6a87" targetNamespace="http://schemas.microsoft.com/office/2006/metadata/properties" ma:root="true" ma:fieldsID="237cb3730aa27c36e5af839b9cdbf56d" ns3:_="">
    <xsd:import namespace="5b428750-196b-444d-9ac1-7a56173c6a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428750-196b-444d-9ac1-7a56173c6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5b428750-196b-444d-9ac1-7a56173c6a8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8C33D09-6FFB-42FC-A39B-1A93BC69E4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428750-196b-444d-9ac1-7a56173c6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Instructions</vt:lpstr>
      <vt:lpstr>Claim Summary</vt:lpstr>
      <vt:lpstr>Payment Checklist 2021</vt:lpstr>
      <vt:lpstr>Capital Claim</vt:lpstr>
      <vt:lpstr>Training Claim</vt:lpstr>
      <vt:lpstr>Implementation Claim</vt:lpstr>
      <vt:lpstr>Director Statement </vt:lpstr>
      <vt:lpstr>Progress Report</vt:lpstr>
      <vt:lpstr>Validation Checklist 2022</vt:lpstr>
      <vt:lpstr>Summary of Exp</vt:lpstr>
      <vt:lpstr>'Capital Claim'!Print_Area</vt:lpstr>
      <vt:lpstr>'Director Statement '!Print_Area</vt:lpstr>
      <vt:lpstr>'Implementation Claim'!Print_Area</vt:lpstr>
      <vt:lpstr>Instructions!Print_Area</vt:lpstr>
      <vt:lpstr>'Payment Checklist 2021'!Print_Area</vt:lpstr>
      <vt:lpstr>'Progress Report'!Print_Area</vt:lpstr>
      <vt:lpstr>'Summary of Exp'!Print_Area</vt:lpstr>
      <vt:lpstr>'Training Claim'!Print_Area</vt:lpstr>
      <vt:lpstr>'Validation Checklist 2022'!Print_Area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ARF Claim &amp; Director Statement</dc:title>
  <dc:subject/>
  <dc:creator>Ruairí</dc:creator>
  <cp:keywords/>
  <dc:description/>
  <cp:lastModifiedBy>Geoghegan, Marie</cp:lastModifiedBy>
  <cp:revision/>
  <cp:lastPrinted>2021-11-10T15:26:43Z</cp:lastPrinted>
  <dcterms:created xsi:type="dcterms:W3CDTF">2020-07-22T09:43:28Z</dcterms:created>
  <dcterms:modified xsi:type="dcterms:W3CDTF">2021-11-17T15:51:21Z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0x0101007C5FE13C96626144B8A97F791DB5E54D</vt:lpwstr>
  </property>
  <property fmtid="{D5CDD505-2E9C-101B-9397-08002B2CF9AE}" pid="3" name="_AdHocReviewCycleID">
    <vt:i4>-953022579</vt:i4>
  </property>
  <property fmtid="{D5CDD505-2E9C-101B-9397-08002B2CF9AE}" pid="4" name="_NewReviewCycle">
    <vt:lpwstr/>
  </property>
  <property fmtid="{D5CDD505-2E9C-101B-9397-08002B2CF9AE}" pid="5" name="_EmailSubject">
    <vt:lpwstr>ARF Claim Form update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-2036675472</vt:i4>
  </property>
</Properties>
</file>